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wlsca-my.sharepoint.com/personal/sburelle_bowlscanada_com/Documents/Desktop/"/>
    </mc:Choice>
  </mc:AlternateContent>
  <xr:revisionPtr revIDLastSave="18" documentId="13_ncr:1_{5181426F-5CFA-4F49-82CB-6B8C836C2E68}" xr6:coauthVersionLast="47" xr6:coauthVersionMax="47" xr10:uidLastSave="{9D5ED8C7-85F8-4366-81FE-C45076664656}"/>
  <bookViews>
    <workbookView xWindow="345" yWindow="840" windowWidth="22170" windowHeight="13050" xr2:uid="{00000000-000D-0000-FFFF-FFFF00000000}"/>
  </bookViews>
  <sheets>
    <sheet name="Sample Budget" sheetId="3" r:id="rId1"/>
    <sheet name="Sample Income Statement" sheetId="1" r:id="rId2"/>
    <sheet name="Sample Balance Shee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2" l="1"/>
  <c r="D47" i="2" s="1"/>
  <c r="C35" i="1"/>
  <c r="E35" i="1"/>
  <c r="G35" i="1"/>
  <c r="D21" i="2"/>
  <c r="D10" i="2"/>
  <c r="D35" i="2"/>
  <c r="D39" i="2"/>
  <c r="F66" i="3"/>
  <c r="D66" i="3"/>
  <c r="F84" i="3"/>
  <c r="D84" i="3"/>
  <c r="F109" i="3"/>
  <c r="D109" i="3"/>
  <c r="F101" i="3"/>
  <c r="D101" i="3"/>
  <c r="F96" i="3"/>
  <c r="D96" i="3"/>
  <c r="F89" i="3"/>
  <c r="D89" i="3"/>
  <c r="F77" i="3"/>
  <c r="D77" i="3"/>
  <c r="F60" i="3"/>
  <c r="D60" i="3"/>
  <c r="F55" i="3"/>
  <c r="D55" i="3"/>
  <c r="F42" i="3"/>
  <c r="D42" i="3"/>
  <c r="F38" i="3"/>
  <c r="D38" i="3"/>
  <c r="F34" i="3"/>
  <c r="D34" i="3"/>
  <c r="F25" i="3"/>
  <c r="D25" i="3"/>
  <c r="F10" i="3"/>
  <c r="D10" i="3"/>
  <c r="F15" i="3"/>
  <c r="D15" i="3"/>
  <c r="E18" i="1"/>
  <c r="G18" i="1"/>
  <c r="D24" i="2" l="1"/>
  <c r="E37" i="1"/>
  <c r="C37" i="1"/>
  <c r="D113" i="3"/>
  <c r="F113" i="3"/>
  <c r="D46" i="3"/>
  <c r="F46" i="3"/>
  <c r="G37" i="1"/>
  <c r="F116" i="3" l="1"/>
  <c r="D116" i="3"/>
</calcChain>
</file>

<file path=xl/sharedStrings.xml><?xml version="1.0" encoding="utf-8"?>
<sst xmlns="http://schemas.openxmlformats.org/spreadsheetml/2006/main" count="201" uniqueCount="172">
  <si>
    <t>Budget</t>
  </si>
  <si>
    <t>Club</t>
  </si>
  <si>
    <t>District</t>
  </si>
  <si>
    <t>Provincial</t>
  </si>
  <si>
    <t>Administration</t>
  </si>
  <si>
    <t>Marketing</t>
  </si>
  <si>
    <t>TOTAL</t>
  </si>
  <si>
    <t>Bilan</t>
  </si>
  <si>
    <t>Club de boulingrin Les terrains verts</t>
  </si>
  <si>
    <t>Au 30 juin 2022</t>
  </si>
  <si>
    <t>Actif</t>
  </si>
  <si>
    <t>Comptes débiteurs</t>
  </si>
  <si>
    <t>Comptes créditeurs</t>
  </si>
  <si>
    <t>Inventaire</t>
  </si>
  <si>
    <t>Total des actifs à court terme</t>
  </si>
  <si>
    <t>Total des immobilisations corporelles</t>
  </si>
  <si>
    <t>Terrain</t>
  </si>
  <si>
    <t>Bâtiment</t>
  </si>
  <si>
    <t>REMARQUES</t>
  </si>
  <si>
    <t>Encaisse</t>
  </si>
  <si>
    <t>Placements à long terme</t>
  </si>
  <si>
    <t>Le club est propriétaire du terrain</t>
  </si>
  <si>
    <t>Le club est propriétaire du bâtiment</t>
  </si>
  <si>
    <t xml:space="preserve">Verts : système d'irrigation, éclairage, panneaux de fossé, etc. </t>
  </si>
  <si>
    <t>Équipement et outils extérieurs</t>
  </si>
  <si>
    <t>Équipement et accessoires de bureau</t>
  </si>
  <si>
    <t>Équipement de boulingrin</t>
  </si>
  <si>
    <t>Comprend les ordinateurs, les tables, les chaises, les bureaux, les lampes, etc.</t>
  </si>
  <si>
    <t xml:space="preserve">Comprend les boules, les lève-boules, les râteaux, etc. </t>
  </si>
  <si>
    <t>Passif et capitaux propres</t>
  </si>
  <si>
    <t>Capitaux propres</t>
  </si>
  <si>
    <t>Actif à court terme</t>
  </si>
  <si>
    <t>Immobilisations corporelles (actif à long terme)</t>
  </si>
  <si>
    <t>Passif à court terme</t>
  </si>
  <si>
    <t>Total de l'actif</t>
  </si>
  <si>
    <t>Total du passif et des capitaux propres</t>
  </si>
  <si>
    <t>Total des capitaux propres</t>
  </si>
  <si>
    <t>Total du passif à court terme</t>
  </si>
  <si>
    <t>Bénéfices non répartis</t>
  </si>
  <si>
    <t>Bénéfice net courant</t>
  </si>
  <si>
    <t>TVH exigible</t>
  </si>
  <si>
    <t>Revenu reporté</t>
  </si>
  <si>
    <t>Passif à long terme</t>
  </si>
  <si>
    <t>Total du passif à long terme</t>
  </si>
  <si>
    <t>Dette à long terme</t>
  </si>
  <si>
    <t>Ceci doit se rapporter aux résultats (bénéfice net à ce jour)</t>
  </si>
  <si>
    <t>Ceci doit correspondre au total de l'actif. Dans le cas contraire, il y a un problème.</t>
  </si>
  <si>
    <t>(moins les amortissements cumulés)</t>
  </si>
  <si>
    <t>Tournois</t>
  </si>
  <si>
    <t>Programmes</t>
  </si>
  <si>
    <t>Ligues</t>
  </si>
  <si>
    <t>Camp d'été</t>
  </si>
  <si>
    <t>Développement des joueurs</t>
  </si>
  <si>
    <t>Activités sociales du vendredi soir</t>
  </si>
  <si>
    <t>Revenus</t>
  </si>
  <si>
    <t>Dépenses</t>
  </si>
  <si>
    <t>Pavillon</t>
  </si>
  <si>
    <t>Subventions</t>
  </si>
  <si>
    <t>Locations</t>
  </si>
  <si>
    <t>Commandites/dons</t>
  </si>
  <si>
    <t>Publicité</t>
  </si>
  <si>
    <t>*Pour plus de détails, cliquer sur le signe plus dans la colonne de gauche (à côté des numéros de ligne) afin d'agrandir la fenêtre.</t>
  </si>
  <si>
    <t>Saison estivale à l'extérieur</t>
  </si>
  <si>
    <t>Aîné</t>
  </si>
  <si>
    <t>Régulier</t>
  </si>
  <si>
    <t>25 membres aînés à 225 $ chacun; mêmes avantages qu'un membre régulier, mais avec rabais de 10 %</t>
  </si>
  <si>
    <t>25 membres réguliers à 250 $ chacun</t>
  </si>
  <si>
    <t>Droits d'adhésion estivaux</t>
  </si>
  <si>
    <t>Privilège</t>
  </si>
  <si>
    <t>25 membres privilèges à 350 $ chacun</t>
  </si>
  <si>
    <t>Présentation d'un tournoi éliminatoire provincial</t>
  </si>
  <si>
    <t>3 tournois de district à 50 $ par personne</t>
  </si>
  <si>
    <t>3 tournois de club à 40 $ par personne</t>
  </si>
  <si>
    <t>Classes scolaires</t>
  </si>
  <si>
    <t>Ligue de cartes</t>
  </si>
  <si>
    <t>Cours d'art</t>
  </si>
  <si>
    <t>Chaque lundi matin, à 8 $ par personne</t>
  </si>
  <si>
    <t>Chaque jeudi matin, à 5 $ par personne</t>
  </si>
  <si>
    <t>2 séances à 50 $ par personne</t>
  </si>
  <si>
    <t>Participation à l'heure</t>
  </si>
  <si>
    <t>Frais de 20 $/heure par personne pour les non-membres</t>
  </si>
  <si>
    <t>Essai d'un nouveau camp d'été estival en semaine = 200 $/semaine par enfant pour 1 semaine</t>
  </si>
  <si>
    <t>10 $/élève dans le cadre d'un cours d'éducation physique; 1 cours seulement</t>
  </si>
  <si>
    <t>Levées de fonds</t>
  </si>
  <si>
    <t>Pour le club</t>
  </si>
  <si>
    <t>Pour des organismes de bienfaisance</t>
  </si>
  <si>
    <t>Nourriture/boissons</t>
  </si>
  <si>
    <t>Ventes de boissons gazeuses</t>
  </si>
  <si>
    <t>Dîners/soupers</t>
  </si>
  <si>
    <t>Casquettes</t>
  </si>
  <si>
    <t>Chandails</t>
  </si>
  <si>
    <t>Produits dérivés du club</t>
  </si>
  <si>
    <t>1 à 2 locations par mois pendant 6 mois; valeur minimale de la location = 500 $</t>
  </si>
  <si>
    <t>Comprend le site Web, l'infolettre et les affiches installées dans le club</t>
  </si>
  <si>
    <t>Subvention Nouveaux Horizons et subvention Emplois d'été Canada pour les étudiants</t>
  </si>
  <si>
    <t>Défi aux entreprises, qui commanditent des équipes au bénéfice d'un organisme de bienfaisance local</t>
  </si>
  <si>
    <t>Comprend des fêtes, des activités sociales, des activités corporatives, etc.</t>
  </si>
  <si>
    <t>Tous les produits arborent le logo et les couleurs du club</t>
  </si>
  <si>
    <t>Intérêt</t>
  </si>
  <si>
    <t>Divers</t>
  </si>
  <si>
    <t>Comprend un souper-partage, une vente de garage, des tirages moitié-moitié et une vente de gâteaux à la foire locale</t>
  </si>
  <si>
    <t>Droits d'ahésion</t>
  </si>
  <si>
    <t>Droits à payer à l'OPS</t>
  </si>
  <si>
    <t>Équipement</t>
  </si>
  <si>
    <t>Matériel</t>
  </si>
  <si>
    <t>Entretien professionnel des tondeuses, machine pour la tonte verticale, etc.</t>
  </si>
  <si>
    <t>Engrais, semences de gazon, sable, etc.</t>
  </si>
  <si>
    <t>Réparations</t>
  </si>
  <si>
    <t>Entretien</t>
  </si>
  <si>
    <t>Améliorations</t>
  </si>
  <si>
    <t>Installation de lumières DEL pour l'éclairage intérieur du pavillon</t>
  </si>
  <si>
    <t>Événements</t>
  </si>
  <si>
    <t>Divertissement</t>
  </si>
  <si>
    <t>Prix en argent</t>
  </si>
  <si>
    <t>Prix pour les vainqueurs de la ligue</t>
  </si>
  <si>
    <t>Groupes de musique du vendredi soir, magiciens, humoristes, etc.</t>
  </si>
  <si>
    <t>Comprend la mission d'examen et les conseils juridiques à propos de la situation du club</t>
  </si>
  <si>
    <t>Rémunération du personnel/honoraires</t>
  </si>
  <si>
    <t>Entraîneurs</t>
  </si>
  <si>
    <t>Arbitres</t>
  </si>
  <si>
    <t>Bénévoles</t>
  </si>
  <si>
    <t>Salaires du personnel</t>
  </si>
  <si>
    <t>Perfectionnement professionnel</t>
  </si>
  <si>
    <t>Entretien des terrains</t>
  </si>
  <si>
    <t>Technologie</t>
  </si>
  <si>
    <t>Fournitures de bureau</t>
  </si>
  <si>
    <t>Rémunération de 50 $/jour par arbitre</t>
  </si>
  <si>
    <t>Comprend les activités de reconnaissance, les prix et les honoraires</t>
  </si>
  <si>
    <t>1 stagiaire d'été</t>
  </si>
  <si>
    <t>Formation pour les responsables de l'entretien des terrains, les entraîneurs, le conseil d'administration et le personnel</t>
  </si>
  <si>
    <t>Frais bancaires</t>
  </si>
  <si>
    <t>Sécurité et formation</t>
  </si>
  <si>
    <t>Site Web, logiciels comptables, Internet, ordinateurs, etc.</t>
  </si>
  <si>
    <t>Boissons gazeuses</t>
  </si>
  <si>
    <t>Traiteur</t>
  </si>
  <si>
    <t>Juin 2022</t>
  </si>
  <si>
    <t>Budget annuel</t>
  </si>
  <si>
    <t>Droits d'adhésion</t>
  </si>
  <si>
    <t>Location du pavillon</t>
  </si>
  <si>
    <t>Partenariats</t>
  </si>
  <si>
    <t>Ventes de nourriture/boissons</t>
  </si>
  <si>
    <t>Produits dérivés</t>
  </si>
  <si>
    <t>Autre</t>
  </si>
  <si>
    <t>Total des revenus</t>
  </si>
  <si>
    <t>Pour la période se terminant le 30 juin 2022</t>
  </si>
  <si>
    <t>Dons</t>
  </si>
  <si>
    <t>Total des dépenses</t>
  </si>
  <si>
    <t>Résultats</t>
  </si>
  <si>
    <t>Comprend la vérification des antécédents, la formation sur la sécurité/l'éthique pour le personnel, le conseil d'administration et les entraîneurs, et les séances d'accueil pour les entraîneurs, les arbitres et les responsables de l'entretien des terrains</t>
  </si>
  <si>
    <t>Comprend les publicités sur Facebook et dans les journaux, et la distribution de brochures</t>
  </si>
  <si>
    <t>Représentants du club</t>
  </si>
  <si>
    <t>Le club verse des dons à des organismes de bienfaisance locaux</t>
  </si>
  <si>
    <t>Le club verse 50 $ à chaque joueur qui prend part à un championnat national</t>
  </si>
  <si>
    <t>Nouvelles boules, lève-boules, dispositifs d'aide au lancer, trousse Apprendre à jouer au boulingrin, etc.</t>
  </si>
  <si>
    <t>Frais d'exploitation d'immeuble</t>
  </si>
  <si>
    <t>Services publics</t>
  </si>
  <si>
    <t>Assurance</t>
  </si>
  <si>
    <t>Impôt foncier/loyer</t>
  </si>
  <si>
    <t>Charges non spécifiques</t>
  </si>
  <si>
    <t>Éventualité</t>
  </si>
  <si>
    <t>Somme ajoutée au fonds de prévoyance, conformément à la politique sur le fonds de réserve du club</t>
  </si>
  <si>
    <t>Revenus tirés des événements</t>
  </si>
  <si>
    <t>Entretien des verts/terrains</t>
  </si>
  <si>
    <t>Dépenses liées aux événements</t>
  </si>
  <si>
    <t>Revenus nets</t>
  </si>
  <si>
    <t>Cumul de l'année</t>
  </si>
  <si>
    <t>Terrains</t>
  </si>
  <si>
    <t>2 entraîneurs de club recevant des honoraires de 400 $ pour la saison, et 1 entraîneur de compétition recevant des honoraires de 500 $ pour la saison</t>
  </si>
  <si>
    <t>Frais professionnels</t>
  </si>
  <si>
    <t>Dernier vendredi de chaque mois = souper + jeu-questionnaire, spectacle de musique, etc., à 25 $ par personne</t>
  </si>
  <si>
    <t>1 ligue récréative (ligue de garage) pour les non-membres; 75 $ par personne, triplettes, 8 équipes, 5 semaines</t>
  </si>
  <si>
    <t>Comprend tout l'équipement pour les terrains, la remise et les clôtures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</si>
</sst>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#,##0.00\ &quot;$&quot;_);\(#,##0.00\ &quot;$&quot;\)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2"/>
      <color rgb="FF00206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F4B084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49" fontId="3" fillId="0" borderId="0" xfId="0" applyNumberFormat="1" applyFont="1"/>
    <xf numFmtId="165" fontId="0" fillId="0" borderId="0" xfId="0" applyNumberFormat="1"/>
    <xf numFmtId="0" fontId="4" fillId="0" borderId="0" xfId="0" applyFont="1"/>
    <xf numFmtId="0" fontId="5" fillId="0" borderId="0" xfId="0" applyFont="1"/>
    <xf numFmtId="165" fontId="2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8" fontId="7" fillId="0" borderId="0" xfId="0" applyNumberFormat="1" applyFont="1"/>
    <xf numFmtId="0" fontId="7" fillId="0" borderId="4" xfId="0" applyFont="1" applyBorder="1"/>
    <xf numFmtId="0" fontId="7" fillId="0" borderId="1" xfId="0" applyFont="1" applyBorder="1"/>
    <xf numFmtId="8" fontId="7" fillId="0" borderId="1" xfId="0" applyNumberFormat="1" applyFont="1" applyBorder="1"/>
    <xf numFmtId="0" fontId="8" fillId="0" borderId="0" xfId="0" applyFont="1" applyAlignment="1">
      <alignment horizontal="center" vertical="top" wrapText="1"/>
    </xf>
    <xf numFmtId="0" fontId="9" fillId="2" borderId="0" xfId="0" applyFont="1" applyFill="1"/>
    <xf numFmtId="0" fontId="11" fillId="0" borderId="0" xfId="0" applyFont="1"/>
    <xf numFmtId="0" fontId="7" fillId="0" borderId="2" xfId="0" applyFont="1" applyBorder="1"/>
    <xf numFmtId="0" fontId="7" fillId="0" borderId="0" xfId="0" applyFont="1" applyAlignment="1">
      <alignment wrapText="1"/>
    </xf>
    <xf numFmtId="0" fontId="8" fillId="2" borderId="1" xfId="0" applyFont="1" applyFill="1" applyBorder="1"/>
    <xf numFmtId="0" fontId="7" fillId="3" borderId="0" xfId="0" applyFont="1" applyFill="1"/>
    <xf numFmtId="0" fontId="8" fillId="3" borderId="1" xfId="0" applyFont="1" applyFill="1" applyBorder="1"/>
    <xf numFmtId="0" fontId="9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9" fillId="2" borderId="1" xfId="0" applyFont="1" applyFill="1" applyBorder="1"/>
    <xf numFmtId="0" fontId="9" fillId="3" borderId="0" xfId="0" applyFont="1" applyFill="1"/>
    <xf numFmtId="0" fontId="9" fillId="3" borderId="1" xfId="0" applyFont="1" applyFill="1" applyBorder="1"/>
    <xf numFmtId="164" fontId="7" fillId="0" borderId="0" xfId="0" applyNumberFormat="1" applyFont="1"/>
    <xf numFmtId="164" fontId="7" fillId="0" borderId="2" xfId="0" applyNumberFormat="1" applyFont="1" applyBorder="1"/>
    <xf numFmtId="164" fontId="8" fillId="2" borderId="1" xfId="0" applyNumberFormat="1" applyFont="1" applyFill="1" applyBorder="1"/>
    <xf numFmtId="164" fontId="8" fillId="3" borderId="1" xfId="0" applyNumberFormat="1" applyFont="1" applyFill="1" applyBorder="1"/>
    <xf numFmtId="164" fontId="7" fillId="0" borderId="5" xfId="0" applyNumberFormat="1" applyFont="1" applyBorder="1"/>
    <xf numFmtId="164" fontId="7" fillId="0" borderId="4" xfId="0" applyNumberFormat="1" applyFont="1" applyBorder="1"/>
    <xf numFmtId="164" fontId="0" fillId="0" borderId="0" xfId="0" applyNumberFormat="1"/>
    <xf numFmtId="164" fontId="7" fillId="0" borderId="1" xfId="0" applyNumberFormat="1" applyFont="1" applyBorder="1"/>
    <xf numFmtId="0" fontId="14" fillId="0" borderId="0" xfId="0" applyFont="1"/>
    <xf numFmtId="164" fontId="0" fillId="0" borderId="3" xfId="0" applyNumberFormat="1" applyBorder="1"/>
    <xf numFmtId="164" fontId="2" fillId="0" borderId="3" xfId="0" applyNumberFormat="1" applyFont="1" applyBorder="1"/>
    <xf numFmtId="164" fontId="0" fillId="0" borderId="0" xfId="1" applyNumberFormat="1" applyFont="1"/>
    <xf numFmtId="164" fontId="2" fillId="0" borderId="2" xfId="0" applyNumberFormat="1" applyFont="1" applyBorder="1"/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342900</xdr:colOff>
      <xdr:row>33</xdr:row>
      <xdr:rowOff>38100</xdr:rowOff>
    </xdr:from>
    <xdr:to>
      <xdr:col>19</xdr:col>
      <xdr:colOff>142875</xdr:colOff>
      <xdr:row>43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3BF5E3E-F038-40B5-B15F-CF3BFD1C04D1}"/>
            </a:ext>
          </a:extLst>
        </xdr:cNvPr>
        <xdr:cNvSpPr txBox="1"/>
      </xdr:nvSpPr>
      <xdr:spPr>
        <a:xfrm>
          <a:off x="9039225" y="3590925"/>
          <a:ext cx="6505575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 b="1"/>
            <a:t>**REMARQUES**</a:t>
          </a:r>
        </a:p>
        <a:p>
          <a:pPr algn="ctr"/>
          <a:r>
            <a:rPr lang="en-CA" sz="1100"/>
            <a:t>L'offre de programmes s'adresse à la fois aux membres et aux non-membres. Le développement des joueurs est réservé aux membres, mais les ligues de garage, le yoga, les ligues de cartes et les activités sociales du vendredi</a:t>
          </a:r>
          <a:r>
            <a:rPr lang="en-CA" sz="1100" baseline="0"/>
            <a:t> soir </a:t>
          </a:r>
          <a:r>
            <a:rPr lang="en-CA" sz="1100"/>
            <a:t>sont ouverts aux membres et aux non-membres. Les membres bénéficient toutefois d'un rabais pour les programmes, ce qui n'est pas le cas des non-membres</a:t>
          </a:r>
        </a:p>
      </xdr:txBody>
    </xdr:sp>
    <xdr:clientData/>
  </xdr:twoCellAnchor>
  <xdr:twoCellAnchor>
    <xdr:from>
      <xdr:col>8</xdr:col>
      <xdr:colOff>333375</xdr:colOff>
      <xdr:row>15</xdr:row>
      <xdr:rowOff>152400</xdr:rowOff>
    </xdr:from>
    <xdr:to>
      <xdr:col>19</xdr:col>
      <xdr:colOff>133350</xdr:colOff>
      <xdr:row>30</xdr:row>
      <xdr:rowOff>57150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3412061-51B1-4A4F-AF16-4E71BF07F90D}"/>
            </a:ext>
            <a:ext uri="{147F2762-F138-4A5C-976F-8EAC2B608ADB}">
              <a16:predDERef xmlns:a16="http://schemas.microsoft.com/office/drawing/2014/main" pred="{D3BF5E3E-F038-40B5-B15F-CF3BFD1C04D1}"/>
            </a:ext>
          </a:extLst>
        </xdr:cNvPr>
        <xdr:cNvSpPr txBox="1"/>
      </xdr:nvSpPr>
      <xdr:spPr>
        <a:xfrm>
          <a:off x="9029700" y="2181225"/>
          <a:ext cx="6505575" cy="1238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 b="1"/>
            <a:t>**REMARQUES**</a:t>
          </a:r>
        </a:p>
        <a:p>
          <a:pPr algn="ctr"/>
          <a:r>
            <a:rPr lang="en-CA" sz="1100" b="0"/>
            <a:t>Dans cet exemple, plusieurs ligues de différents formats se réunissent chaque semaine à des heures différentes (doublettes et triplettes</a:t>
          </a:r>
          <a:r>
            <a:rPr lang="en-CA" sz="1100" b="0" baseline="0"/>
            <a:t>; mixte ou hommes/femmes; matchs de 12 mènes ou de 60 minutes, etc.)</a:t>
          </a:r>
          <a:r>
            <a:rPr lang="en-CA" sz="1100" b="0"/>
            <a:t>. Chaque ligue offre</a:t>
          </a:r>
          <a:r>
            <a:rPr lang="en-CA" sz="1100" b="0" baseline="0"/>
            <a:t> des activités pendant 6 semaines</a:t>
          </a:r>
          <a:r>
            <a:rPr lang="en-CA" sz="1100" b="0"/>
            <a:t>. Les membres réguliers peuvent jouer dans une ligue (inclus dans les droits d'adhésion)</a:t>
          </a:r>
          <a:r>
            <a:rPr lang="en-CA" sz="1100" b="0" baseline="0"/>
            <a:t> et doivent s'acquitter d'un supplément pour participer à une autre ligue</a:t>
          </a:r>
          <a:r>
            <a:rPr lang="en-CA" sz="1100" b="0"/>
            <a:t>. Les membres privilèges peuvent prendre part à un nombre illimité de ligues </a:t>
          </a:r>
          <a:r>
            <a:rPr lang="en-CA" sz="1100" b="0" baseline="0"/>
            <a:t>(inclus dans les droits d'adhésion)</a:t>
          </a:r>
          <a:r>
            <a:rPr lang="en-CA" sz="1100" b="0"/>
            <a:t>.</a:t>
          </a:r>
        </a:p>
      </xdr:txBody>
    </xdr:sp>
    <xdr:clientData/>
  </xdr:twoCellAnchor>
  <xdr:twoCellAnchor>
    <xdr:from>
      <xdr:col>8</xdr:col>
      <xdr:colOff>323850</xdr:colOff>
      <xdr:row>2</xdr:row>
      <xdr:rowOff>173355</xdr:rowOff>
    </xdr:from>
    <xdr:to>
      <xdr:col>19</xdr:col>
      <xdr:colOff>125729</xdr:colOff>
      <xdr:row>14</xdr:row>
      <xdr:rowOff>142875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9E5E442-7ED7-4B85-B3D8-51A5715D1EA6}"/>
            </a:ext>
          </a:extLst>
        </xdr:cNvPr>
        <xdr:cNvSpPr txBox="1"/>
      </xdr:nvSpPr>
      <xdr:spPr>
        <a:xfrm>
          <a:off x="10296525" y="497205"/>
          <a:ext cx="6507479" cy="12172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 b="1"/>
            <a:t>**REMARQUES**</a:t>
          </a:r>
        </a:p>
        <a:p>
          <a:pPr algn="ctr"/>
          <a:r>
            <a:rPr lang="en-CA" sz="1100"/>
            <a:t>Il s'agit d'un club fictif.</a:t>
          </a:r>
          <a:r>
            <a:rPr lang="en-CA" sz="1100" baseline="0"/>
            <a:t> Bien que les chiffres aient été inventés, ils offrent un exemple des éléments dont votre club pourrait (ou devrait) tenir compte.</a:t>
          </a:r>
          <a:br>
            <a:rPr lang="en-CA" sz="1100" baseline="0"/>
          </a:br>
          <a:r>
            <a:rPr lang="en-CA" sz="1100"/>
            <a:t>Membre régulier = Accès à une ligue et rabais de 10 % sur les frais</a:t>
          </a:r>
          <a:r>
            <a:rPr lang="en-CA" sz="1100" baseline="0"/>
            <a:t> de programme</a:t>
          </a:r>
          <a:r>
            <a:rPr lang="en-CA" sz="1100"/>
            <a:t>.</a:t>
          </a:r>
        </a:p>
        <a:p>
          <a:pPr algn="ctr"/>
          <a:r>
            <a:rPr lang="en-CA" sz="1100"/>
            <a:t>Membre privilège = Accès à un nombre illimité de ligues, location de casier, rabais de 10 % sur les frais d'inscription aux tournois, et rabais de 20 % sur les programmes.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1"/>
  <sheetViews>
    <sheetView tabSelected="1" workbookViewId="0">
      <selection activeCell="H31" sqref="H31"/>
    </sheetView>
  </sheetViews>
  <sheetFormatPr defaultColWidth="9.140625" defaultRowHeight="15" outlineLevelRow="1" x14ac:dyDescent="0.25"/>
  <cols>
    <col min="4" max="4" width="11" bestFit="1" customWidth="1"/>
    <col min="6" max="6" width="11.140625" bestFit="1" customWidth="1"/>
    <col min="8" max="8" width="67.28515625" customWidth="1"/>
  </cols>
  <sheetData>
    <row r="1" spans="1:17" ht="28.5" x14ac:dyDescent="0.45">
      <c r="A1" s="4" t="s">
        <v>0</v>
      </c>
    </row>
    <row r="2" spans="1:17" x14ac:dyDescent="0.25">
      <c r="A2" s="5" t="s">
        <v>8</v>
      </c>
      <c r="B2" s="8"/>
      <c r="C2" s="8"/>
      <c r="D2" s="8"/>
      <c r="E2" s="8"/>
      <c r="F2" s="8"/>
      <c r="G2" s="38" t="s">
        <v>61</v>
      </c>
      <c r="H2" s="8"/>
      <c r="I2" s="8"/>
      <c r="J2" s="8"/>
      <c r="K2" s="8"/>
      <c r="L2" s="8"/>
      <c r="M2" s="8"/>
      <c r="N2" s="8"/>
      <c r="O2" s="8"/>
      <c r="P2" s="8"/>
    </row>
    <row r="3" spans="1:17" ht="26.25" x14ac:dyDescent="0.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7" x14ac:dyDescent="0.25">
      <c r="A4" s="8"/>
      <c r="B4" s="8"/>
      <c r="C4" s="8"/>
      <c r="D4" s="9">
        <v>2022</v>
      </c>
      <c r="E4" s="8"/>
      <c r="F4" s="9">
        <v>2021</v>
      </c>
      <c r="G4" s="8"/>
      <c r="H4" s="8"/>
      <c r="I4" s="8"/>
    </row>
    <row r="5" spans="1:17" ht="15.75" x14ac:dyDescent="0.25">
      <c r="A5" s="10" t="s">
        <v>54</v>
      </c>
      <c r="B5" s="8"/>
      <c r="C5" s="8"/>
      <c r="D5" s="8"/>
      <c r="E5" s="8"/>
      <c r="F5" s="8"/>
      <c r="G5" s="8"/>
      <c r="H5" s="9" t="s">
        <v>18</v>
      </c>
      <c r="I5" s="8"/>
    </row>
    <row r="6" spans="1:17" ht="14.45" customHeight="1" x14ac:dyDescent="0.25">
      <c r="A6" s="8" t="s">
        <v>67</v>
      </c>
      <c r="B6" s="8"/>
      <c r="C6" s="8"/>
      <c r="D6" s="8"/>
      <c r="E6" s="8"/>
      <c r="F6" s="8"/>
      <c r="G6" s="8"/>
      <c r="H6" s="11" t="s">
        <v>62</v>
      </c>
      <c r="I6" s="8"/>
    </row>
    <row r="7" spans="1:17" hidden="1" outlineLevel="1" x14ac:dyDescent="0.25">
      <c r="A7" s="8"/>
      <c r="B7" s="8" t="s">
        <v>63</v>
      </c>
      <c r="C7" s="8"/>
      <c r="D7" s="30">
        <v>5625</v>
      </c>
      <c r="E7" s="8"/>
      <c r="F7" s="30">
        <v>5175</v>
      </c>
      <c r="G7" s="8"/>
      <c r="H7" s="8" t="s">
        <v>65</v>
      </c>
      <c r="I7" s="8"/>
    </row>
    <row r="8" spans="1:17" hidden="1" outlineLevel="1" x14ac:dyDescent="0.25">
      <c r="A8" s="8"/>
      <c r="B8" s="8" t="s">
        <v>64</v>
      </c>
      <c r="C8" s="8"/>
      <c r="D8" s="30">
        <v>6250</v>
      </c>
      <c r="E8" s="8"/>
      <c r="F8" s="30">
        <v>5750</v>
      </c>
      <c r="G8" s="8"/>
      <c r="H8" s="8" t="s">
        <v>66</v>
      </c>
      <c r="I8" s="8"/>
    </row>
    <row r="9" spans="1:17" hidden="1" outlineLevel="1" x14ac:dyDescent="0.25">
      <c r="A9" s="8"/>
      <c r="B9" s="8" t="s">
        <v>68</v>
      </c>
      <c r="C9" s="8"/>
      <c r="D9" s="30">
        <v>8750</v>
      </c>
      <c r="E9" s="8"/>
      <c r="F9" s="30">
        <v>8050</v>
      </c>
      <c r="G9" s="8"/>
      <c r="H9" s="8" t="s">
        <v>69</v>
      </c>
      <c r="I9" s="8"/>
    </row>
    <row r="10" spans="1:17" collapsed="1" x14ac:dyDescent="0.25">
      <c r="A10" s="8"/>
      <c r="B10" s="8"/>
      <c r="C10" s="8"/>
      <c r="D10" s="34">
        <f>SUM(D7:D9)</f>
        <v>20625</v>
      </c>
      <c r="E10" s="12"/>
      <c r="F10" s="34">
        <f>SUM(F7:F9)</f>
        <v>18975</v>
      </c>
      <c r="G10" s="8"/>
      <c r="H10" s="8"/>
      <c r="I10" s="8"/>
      <c r="K10" s="16"/>
      <c r="L10" s="16"/>
      <c r="M10" s="16"/>
      <c r="N10" s="16"/>
      <c r="O10" s="16"/>
      <c r="P10" s="16"/>
      <c r="Q10" s="16"/>
    </row>
    <row r="11" spans="1:17" x14ac:dyDescent="0.25">
      <c r="A11" s="8" t="s">
        <v>48</v>
      </c>
      <c r="B11" s="8"/>
      <c r="C11" s="8"/>
      <c r="D11" s="30"/>
      <c r="E11" s="8"/>
      <c r="F11" s="30"/>
      <c r="G11" s="8"/>
      <c r="H11" s="8"/>
      <c r="I11" s="8"/>
    </row>
    <row r="12" spans="1:17" hidden="1" outlineLevel="1" x14ac:dyDescent="0.25">
      <c r="A12" s="8"/>
      <c r="B12" s="8" t="s">
        <v>1</v>
      </c>
      <c r="C12" s="8"/>
      <c r="D12" s="30">
        <v>2880</v>
      </c>
      <c r="E12" s="8"/>
      <c r="F12" s="30">
        <v>2800</v>
      </c>
      <c r="G12" s="8"/>
      <c r="H12" s="8" t="s">
        <v>72</v>
      </c>
      <c r="I12" s="8"/>
    </row>
    <row r="13" spans="1:17" hidden="1" outlineLevel="1" x14ac:dyDescent="0.25">
      <c r="A13" s="8"/>
      <c r="B13" s="8" t="s">
        <v>2</v>
      </c>
      <c r="C13" s="8"/>
      <c r="D13" s="30">
        <v>4200</v>
      </c>
      <c r="E13" s="8"/>
      <c r="F13" s="30">
        <v>4100</v>
      </c>
      <c r="G13" s="8"/>
      <c r="H13" s="8" t="s">
        <v>71</v>
      </c>
      <c r="I13" s="8"/>
    </row>
    <row r="14" spans="1:17" hidden="1" outlineLevel="1" x14ac:dyDescent="0.25">
      <c r="A14" s="8"/>
      <c r="B14" s="8" t="s">
        <v>3</v>
      </c>
      <c r="C14" s="8"/>
      <c r="D14" s="30">
        <v>4000</v>
      </c>
      <c r="E14" s="8"/>
      <c r="F14" s="30">
        <v>0</v>
      </c>
      <c r="G14" s="8"/>
      <c r="H14" s="8" t="s">
        <v>70</v>
      </c>
      <c r="I14" s="8"/>
    </row>
    <row r="15" spans="1:17" collapsed="1" x14ac:dyDescent="0.25">
      <c r="A15" s="8"/>
      <c r="B15" s="8"/>
      <c r="C15" s="8"/>
      <c r="D15" s="34">
        <f>SUM(D12:D14)</f>
        <v>11080</v>
      </c>
      <c r="E15" s="12"/>
      <c r="F15" s="34">
        <f t="shared" ref="F15" si="0">SUM(F12:F14)</f>
        <v>6900</v>
      </c>
      <c r="G15" s="8"/>
      <c r="H15" s="8"/>
      <c r="I15" s="8"/>
    </row>
    <row r="16" spans="1:17" x14ac:dyDescent="0.25">
      <c r="A16" s="8" t="s">
        <v>49</v>
      </c>
      <c r="B16" s="8"/>
      <c r="C16" s="8"/>
      <c r="D16" s="8"/>
      <c r="E16" s="8"/>
      <c r="F16" s="8"/>
      <c r="G16" s="8"/>
      <c r="H16" s="8"/>
      <c r="I16" s="8"/>
    </row>
    <row r="17" spans="1:10" ht="30" hidden="1" outlineLevel="1" x14ac:dyDescent="0.25">
      <c r="A17" s="8"/>
      <c r="B17" s="8" t="s">
        <v>50</v>
      </c>
      <c r="C17" s="8"/>
      <c r="D17" s="30">
        <v>1800</v>
      </c>
      <c r="E17" s="8"/>
      <c r="F17" s="30">
        <v>1600</v>
      </c>
      <c r="G17" s="8"/>
      <c r="H17" s="20" t="s">
        <v>170</v>
      </c>
      <c r="I17" s="8"/>
    </row>
    <row r="18" spans="1:10" ht="30" hidden="1" outlineLevel="1" x14ac:dyDescent="0.25">
      <c r="A18" s="8"/>
      <c r="B18" s="8" t="s">
        <v>51</v>
      </c>
      <c r="C18" s="8"/>
      <c r="D18" s="30">
        <v>3000</v>
      </c>
      <c r="E18" s="8"/>
      <c r="F18" s="30">
        <v>0</v>
      </c>
      <c r="G18" s="8"/>
      <c r="H18" s="20" t="s">
        <v>81</v>
      </c>
      <c r="I18" s="8"/>
    </row>
    <row r="19" spans="1:10" hidden="1" outlineLevel="1" x14ac:dyDescent="0.25">
      <c r="A19" s="8"/>
      <c r="B19" s="8" t="s">
        <v>73</v>
      </c>
      <c r="C19" s="8"/>
      <c r="D19" s="30">
        <v>300</v>
      </c>
      <c r="E19" s="8"/>
      <c r="F19" s="30">
        <v>300</v>
      </c>
      <c r="G19" s="8"/>
      <c r="H19" s="8" t="s">
        <v>82</v>
      </c>
      <c r="I19" s="8"/>
    </row>
    <row r="20" spans="1:10" hidden="1" outlineLevel="1" x14ac:dyDescent="0.25">
      <c r="A20" s="8"/>
      <c r="B20" s="8" t="s">
        <v>79</v>
      </c>
      <c r="C20" s="8"/>
      <c r="D20" s="30">
        <v>1000</v>
      </c>
      <c r="E20" s="8"/>
      <c r="F20" s="30">
        <v>900</v>
      </c>
      <c r="G20" s="8"/>
      <c r="H20" s="8" t="s">
        <v>80</v>
      </c>
      <c r="I20" s="8"/>
    </row>
    <row r="21" spans="1:10" ht="60" hidden="1" outlineLevel="1" x14ac:dyDescent="0.25">
      <c r="A21" s="8"/>
      <c r="B21" s="20" t="s">
        <v>52</v>
      </c>
      <c r="C21" s="8"/>
      <c r="D21" s="30">
        <v>1000</v>
      </c>
      <c r="E21" s="8"/>
      <c r="F21" s="30">
        <v>900</v>
      </c>
      <c r="G21" s="8"/>
      <c r="H21" s="8" t="s">
        <v>78</v>
      </c>
      <c r="I21" s="8"/>
    </row>
    <row r="22" spans="1:10" hidden="1" outlineLevel="1" x14ac:dyDescent="0.25">
      <c r="A22" s="8"/>
      <c r="B22" s="8" t="s">
        <v>74</v>
      </c>
      <c r="C22" s="8"/>
      <c r="D22" s="30">
        <v>1250</v>
      </c>
      <c r="E22" s="8"/>
      <c r="F22" s="30">
        <v>1100</v>
      </c>
      <c r="G22" s="8"/>
      <c r="H22" s="8" t="s">
        <v>77</v>
      </c>
      <c r="I22" s="8"/>
    </row>
    <row r="23" spans="1:10" hidden="1" outlineLevel="1" x14ac:dyDescent="0.25">
      <c r="A23" s="8"/>
      <c r="B23" s="8" t="s">
        <v>75</v>
      </c>
      <c r="C23" s="8"/>
      <c r="D23" s="30">
        <v>2000</v>
      </c>
      <c r="E23" s="8"/>
      <c r="F23" s="30">
        <v>1900</v>
      </c>
      <c r="G23" s="8"/>
      <c r="H23" s="8" t="s">
        <v>76</v>
      </c>
      <c r="I23" s="8"/>
    </row>
    <row r="24" spans="1:10" ht="75" hidden="1" outlineLevel="1" x14ac:dyDescent="0.25">
      <c r="A24" s="8"/>
      <c r="B24" s="20" t="s">
        <v>53</v>
      </c>
      <c r="C24" s="8"/>
      <c r="D24" s="30">
        <v>3000</v>
      </c>
      <c r="E24" s="8"/>
      <c r="F24" s="30">
        <v>2800</v>
      </c>
      <c r="G24" s="8"/>
      <c r="H24" s="20" t="s">
        <v>169</v>
      </c>
      <c r="I24" s="8"/>
    </row>
    <row r="25" spans="1:10" collapsed="1" x14ac:dyDescent="0.25">
      <c r="A25" s="8"/>
      <c r="B25" s="8"/>
      <c r="C25" s="8"/>
      <c r="D25" s="34">
        <f>SUM(D17:D24)</f>
        <v>13350</v>
      </c>
      <c r="E25" s="12"/>
      <c r="F25" s="34">
        <f t="shared" ref="F25" si="1">SUM(F17:F24)</f>
        <v>9500</v>
      </c>
      <c r="G25" s="8"/>
      <c r="H25" s="8"/>
      <c r="I25" s="8"/>
    </row>
    <row r="26" spans="1:10" x14ac:dyDescent="0.25">
      <c r="A26" s="8"/>
      <c r="B26" s="8"/>
      <c r="C26" s="8"/>
      <c r="D26" s="12"/>
      <c r="E26" s="12"/>
      <c r="F26" s="12"/>
      <c r="G26" s="8"/>
      <c r="H26" s="8"/>
      <c r="I26" s="8"/>
    </row>
    <row r="27" spans="1:10" x14ac:dyDescent="0.25">
      <c r="A27" s="8" t="s">
        <v>58</v>
      </c>
      <c r="B27" s="8"/>
      <c r="C27" s="8"/>
      <c r="D27" s="30">
        <v>3000</v>
      </c>
      <c r="E27" s="8"/>
      <c r="F27" s="30">
        <v>2800</v>
      </c>
      <c r="G27" s="8"/>
      <c r="H27" s="8" t="s">
        <v>92</v>
      </c>
      <c r="I27" s="8"/>
    </row>
    <row r="28" spans="1:10" x14ac:dyDescent="0.25">
      <c r="A28" s="8" t="s">
        <v>59</v>
      </c>
      <c r="B28" s="8"/>
      <c r="C28" s="8"/>
      <c r="D28" s="30">
        <v>2000</v>
      </c>
      <c r="E28" s="8"/>
      <c r="F28" s="30">
        <v>1800</v>
      </c>
      <c r="G28" s="8"/>
      <c r="H28" s="8"/>
      <c r="I28" s="8"/>
      <c r="J28" s="8"/>
    </row>
    <row r="29" spans="1:10" x14ac:dyDescent="0.25">
      <c r="A29" s="8" t="s">
        <v>60</v>
      </c>
      <c r="B29" s="8"/>
      <c r="C29" s="8"/>
      <c r="D29" s="30">
        <v>1000</v>
      </c>
      <c r="E29" s="8"/>
      <c r="F29" s="30">
        <v>900</v>
      </c>
      <c r="G29" s="8"/>
      <c r="H29" s="8" t="s">
        <v>93</v>
      </c>
      <c r="I29" s="8"/>
    </row>
    <row r="30" spans="1:10" ht="30" x14ac:dyDescent="0.25">
      <c r="A30" s="8" t="s">
        <v>57</v>
      </c>
      <c r="B30" s="8"/>
      <c r="C30" s="8"/>
      <c r="D30" s="30">
        <v>32000</v>
      </c>
      <c r="E30" s="8"/>
      <c r="F30" s="30">
        <v>25000</v>
      </c>
      <c r="G30" s="8"/>
      <c r="H30" s="20" t="s">
        <v>94</v>
      </c>
      <c r="I30" s="8"/>
    </row>
    <row r="31" spans="1:10" x14ac:dyDescent="0.25">
      <c r="A31" s="8" t="s">
        <v>83</v>
      </c>
      <c r="B31" s="8"/>
      <c r="C31" s="8"/>
      <c r="D31" s="30"/>
      <c r="E31" s="8"/>
      <c r="F31" s="30"/>
      <c r="G31" s="8"/>
      <c r="H31" s="8"/>
      <c r="I31" s="8"/>
    </row>
    <row r="32" spans="1:10" hidden="1" outlineLevel="1" x14ac:dyDescent="0.25">
      <c r="A32" s="8"/>
      <c r="B32" s="8" t="s">
        <v>84</v>
      </c>
      <c r="C32" s="8"/>
      <c r="D32" s="30">
        <v>2000</v>
      </c>
      <c r="E32" s="8"/>
      <c r="F32" s="30">
        <v>1800</v>
      </c>
      <c r="G32" s="8"/>
      <c r="H32" s="8" t="s">
        <v>100</v>
      </c>
      <c r="I32" s="8"/>
    </row>
    <row r="33" spans="1:17" ht="75" hidden="1" outlineLevel="1" x14ac:dyDescent="0.25">
      <c r="A33" s="8"/>
      <c r="B33" s="20" t="s">
        <v>85</v>
      </c>
      <c r="C33" s="8"/>
      <c r="D33" s="30">
        <v>750</v>
      </c>
      <c r="E33" s="8"/>
      <c r="F33" s="30">
        <v>500</v>
      </c>
      <c r="G33" s="8"/>
      <c r="H33" s="8" t="s">
        <v>95</v>
      </c>
      <c r="I33" s="8"/>
    </row>
    <row r="34" spans="1:17" collapsed="1" x14ac:dyDescent="0.25">
      <c r="A34" s="8"/>
      <c r="B34" s="8"/>
      <c r="C34" s="8"/>
      <c r="D34" s="34">
        <f>SUM(D32:D33)</f>
        <v>2750</v>
      </c>
      <c r="E34" s="12"/>
      <c r="F34" s="34">
        <f t="shared" ref="F34" si="2">SUM(F32:F33)</f>
        <v>2300</v>
      </c>
      <c r="G34" s="8"/>
      <c r="H34" s="8"/>
      <c r="I34" s="8"/>
      <c r="K34" s="16"/>
      <c r="L34" s="16"/>
      <c r="M34" s="16"/>
      <c r="N34" s="16"/>
      <c r="O34" s="16"/>
      <c r="P34" s="16"/>
      <c r="Q34" s="16"/>
    </row>
    <row r="35" spans="1:17" x14ac:dyDescent="0.25">
      <c r="A35" s="8" t="s">
        <v>86</v>
      </c>
      <c r="B35" s="8"/>
      <c r="C35" s="8"/>
      <c r="D35" s="30"/>
      <c r="E35" s="8"/>
      <c r="F35" s="30"/>
      <c r="G35" s="8"/>
      <c r="H35" s="8"/>
      <c r="I35" s="8"/>
    </row>
    <row r="36" spans="1:17" hidden="1" outlineLevel="1" x14ac:dyDescent="0.25">
      <c r="A36" s="8"/>
      <c r="B36" s="8" t="s">
        <v>87</v>
      </c>
      <c r="C36" s="8"/>
      <c r="D36" s="30">
        <v>200</v>
      </c>
      <c r="E36" s="8"/>
      <c r="F36" s="30">
        <v>180</v>
      </c>
      <c r="G36" s="8"/>
      <c r="H36" s="8"/>
      <c r="I36" s="8"/>
    </row>
    <row r="37" spans="1:17" hidden="1" outlineLevel="1" x14ac:dyDescent="0.25">
      <c r="A37" s="8"/>
      <c r="B37" s="8" t="s">
        <v>88</v>
      </c>
      <c r="C37" s="8"/>
      <c r="D37" s="30">
        <v>1000</v>
      </c>
      <c r="E37" s="8"/>
      <c r="F37" s="30">
        <v>900</v>
      </c>
      <c r="G37" s="8"/>
      <c r="H37" s="8" t="s">
        <v>96</v>
      </c>
      <c r="I37" s="8"/>
    </row>
    <row r="38" spans="1:17" collapsed="1" x14ac:dyDescent="0.25">
      <c r="A38" s="8"/>
      <c r="B38" s="8"/>
      <c r="C38" s="8"/>
      <c r="D38" s="34">
        <f>SUM(D36:D37)</f>
        <v>1200</v>
      </c>
      <c r="E38" s="12"/>
      <c r="F38" s="34">
        <f t="shared" ref="F38" si="3">SUM(F36:F37)</f>
        <v>1080</v>
      </c>
      <c r="G38" s="8"/>
      <c r="H38" s="8"/>
      <c r="I38" s="8"/>
    </row>
    <row r="39" spans="1:17" x14ac:dyDescent="0.25">
      <c r="A39" s="8" t="s">
        <v>91</v>
      </c>
      <c r="B39" s="8"/>
      <c r="C39" s="8"/>
      <c r="D39" s="30"/>
      <c r="E39" s="8"/>
      <c r="F39" s="30"/>
      <c r="G39" s="8"/>
      <c r="H39" s="8"/>
      <c r="I39" s="8"/>
    </row>
    <row r="40" spans="1:17" hidden="1" outlineLevel="1" x14ac:dyDescent="0.25">
      <c r="A40" s="8"/>
      <c r="B40" s="8" t="s">
        <v>90</v>
      </c>
      <c r="C40" s="8"/>
      <c r="D40" s="30">
        <v>300</v>
      </c>
      <c r="E40" s="8"/>
      <c r="F40" s="30">
        <v>250</v>
      </c>
      <c r="G40" s="8"/>
      <c r="H40" s="8" t="s">
        <v>97</v>
      </c>
      <c r="I40" s="8"/>
      <c r="J40" s="8"/>
    </row>
    <row r="41" spans="1:17" hidden="1" outlineLevel="1" x14ac:dyDescent="0.25">
      <c r="A41" s="8"/>
      <c r="B41" s="8" t="s">
        <v>89</v>
      </c>
      <c r="C41" s="8"/>
      <c r="D41" s="30">
        <v>50</v>
      </c>
      <c r="E41" s="8"/>
      <c r="F41" s="30">
        <v>0</v>
      </c>
      <c r="G41" s="8"/>
      <c r="H41" s="8"/>
      <c r="I41" s="8"/>
      <c r="J41" s="8"/>
    </row>
    <row r="42" spans="1:17" collapsed="1" x14ac:dyDescent="0.25">
      <c r="A42" s="8"/>
      <c r="B42" s="8"/>
      <c r="C42" s="8"/>
      <c r="D42" s="34">
        <f>SUM(D40:D41)</f>
        <v>350</v>
      </c>
      <c r="E42" s="12"/>
      <c r="F42" s="34">
        <f t="shared" ref="F42" si="4">SUM(F40:F41)</f>
        <v>250</v>
      </c>
      <c r="G42" s="8"/>
      <c r="H42" s="8"/>
      <c r="I42" s="8"/>
      <c r="J42" s="8"/>
    </row>
    <row r="43" spans="1:17" x14ac:dyDescent="0.25">
      <c r="A43" s="8"/>
      <c r="B43" s="8"/>
      <c r="C43" s="8"/>
      <c r="D43" s="30"/>
      <c r="E43" s="12"/>
      <c r="F43" s="30"/>
      <c r="G43" s="8"/>
      <c r="H43" s="8"/>
      <c r="I43" s="8"/>
      <c r="J43" s="8"/>
    </row>
    <row r="44" spans="1:17" x14ac:dyDescent="0.25">
      <c r="A44" s="8" t="s">
        <v>98</v>
      </c>
      <c r="B44" s="8"/>
      <c r="C44" s="8"/>
      <c r="D44" s="30">
        <v>50</v>
      </c>
      <c r="E44" s="8"/>
      <c r="F44" s="30">
        <v>45</v>
      </c>
      <c r="G44" s="8"/>
      <c r="H44" s="8"/>
      <c r="I44" s="8"/>
      <c r="J44" s="8"/>
    </row>
    <row r="45" spans="1:17" x14ac:dyDescent="0.25">
      <c r="A45" s="13" t="s">
        <v>99</v>
      </c>
      <c r="B45" s="13"/>
      <c r="C45" s="13"/>
      <c r="D45" s="35">
        <v>700</v>
      </c>
      <c r="E45" s="13"/>
      <c r="F45" s="35">
        <v>900</v>
      </c>
      <c r="G45" s="8"/>
      <c r="H45" s="8"/>
      <c r="I45" s="8"/>
      <c r="J45" s="8"/>
    </row>
    <row r="46" spans="1:17" x14ac:dyDescent="0.25">
      <c r="A46" s="8"/>
      <c r="B46" s="8"/>
      <c r="C46" s="8"/>
      <c r="D46" s="30">
        <f>SUM(D10+D15+D25+D27+D28+D29+D30+D34+D38+D42+D44+D45)</f>
        <v>88105</v>
      </c>
      <c r="E46" s="12"/>
      <c r="F46" s="30">
        <f>SUM(F10+F15+F25+F27+F28+F29+F30+F34+F38+F42+F44+F45)</f>
        <v>70450</v>
      </c>
      <c r="G46" s="8"/>
      <c r="H46" s="8"/>
      <c r="I46" s="8"/>
      <c r="J46" s="8"/>
    </row>
    <row r="47" spans="1:17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7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ht="15.75" x14ac:dyDescent="0.25">
      <c r="A49" s="10" t="s">
        <v>55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x14ac:dyDescent="0.25">
      <c r="A50" s="8" t="s">
        <v>101</v>
      </c>
      <c r="B50" s="8"/>
      <c r="C50" s="8"/>
      <c r="D50" s="30">
        <v>2430</v>
      </c>
      <c r="E50" s="8"/>
      <c r="F50" s="30">
        <v>2350</v>
      </c>
      <c r="G50" s="8"/>
      <c r="H50" s="8" t="s">
        <v>102</v>
      </c>
      <c r="I50" s="8"/>
      <c r="J50" s="8"/>
      <c r="K50" s="8"/>
      <c r="L50" s="8"/>
      <c r="M50" s="8"/>
      <c r="N50" s="8"/>
      <c r="O50" s="8"/>
      <c r="P50" s="8"/>
    </row>
    <row r="51" spans="1:16" x14ac:dyDescent="0.25">
      <c r="A51" s="8"/>
      <c r="B51" s="8"/>
      <c r="C51" s="8"/>
      <c r="D51" s="30"/>
      <c r="E51" s="8"/>
      <c r="F51" s="30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x14ac:dyDescent="0.25">
      <c r="A52" s="8" t="s">
        <v>166</v>
      </c>
      <c r="B52" s="8"/>
      <c r="C52" s="8"/>
      <c r="D52" s="30"/>
      <c r="E52" s="8"/>
      <c r="F52" s="30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hidden="1" outlineLevel="1" x14ac:dyDescent="0.25">
      <c r="A53" s="8"/>
      <c r="B53" s="8" t="s">
        <v>103</v>
      </c>
      <c r="C53" s="8"/>
      <c r="D53" s="30">
        <v>5100</v>
      </c>
      <c r="E53" s="8"/>
      <c r="F53" s="30">
        <v>4330</v>
      </c>
      <c r="G53" s="8"/>
      <c r="H53" s="8" t="s">
        <v>105</v>
      </c>
      <c r="I53" s="8"/>
      <c r="J53" s="8"/>
      <c r="K53" s="8"/>
      <c r="L53" s="8"/>
      <c r="M53" s="8"/>
      <c r="N53" s="8"/>
      <c r="O53" s="8"/>
      <c r="P53" s="8"/>
    </row>
    <row r="54" spans="1:16" hidden="1" outlineLevel="1" x14ac:dyDescent="0.25">
      <c r="A54" s="8"/>
      <c r="B54" s="8" t="s">
        <v>104</v>
      </c>
      <c r="C54" s="8"/>
      <c r="D54" s="30">
        <v>6900</v>
      </c>
      <c r="E54" s="8"/>
      <c r="F54" s="30">
        <v>6000</v>
      </c>
      <c r="G54" s="8"/>
      <c r="H54" s="8" t="s">
        <v>106</v>
      </c>
      <c r="I54" s="8"/>
      <c r="J54" s="8"/>
      <c r="K54" s="8"/>
      <c r="L54" s="8"/>
      <c r="M54" s="8"/>
      <c r="N54" s="8"/>
      <c r="O54" s="8"/>
      <c r="P54" s="8"/>
    </row>
    <row r="55" spans="1:16" collapsed="1" x14ac:dyDescent="0.25">
      <c r="A55" s="8"/>
      <c r="B55" s="8"/>
      <c r="C55" s="8"/>
      <c r="D55" s="34">
        <f>SUM(D53:D54)</f>
        <v>12000</v>
      </c>
      <c r="E55" s="12"/>
      <c r="F55" s="34">
        <f t="shared" ref="F55" si="5">SUM(F53:F54)</f>
        <v>10330</v>
      </c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 x14ac:dyDescent="0.25">
      <c r="A56" s="8" t="s">
        <v>56</v>
      </c>
      <c r="B56" s="8"/>
      <c r="C56" s="8"/>
      <c r="D56" s="30"/>
      <c r="E56" s="8"/>
      <c r="F56" s="30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 hidden="1" outlineLevel="1" x14ac:dyDescent="0.25">
      <c r="A57" s="8"/>
      <c r="B57" s="8" t="s">
        <v>107</v>
      </c>
      <c r="C57" s="8"/>
      <c r="D57" s="30">
        <v>650</v>
      </c>
      <c r="E57" s="8"/>
      <c r="F57" s="30">
        <v>500</v>
      </c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hidden="1" outlineLevel="1" x14ac:dyDescent="0.25">
      <c r="A58" s="8"/>
      <c r="B58" s="8" t="s">
        <v>108</v>
      </c>
      <c r="C58" s="8"/>
      <c r="D58" s="30">
        <v>700</v>
      </c>
      <c r="E58" s="8"/>
      <c r="F58" s="30">
        <v>500</v>
      </c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 hidden="1" outlineLevel="1" x14ac:dyDescent="0.25">
      <c r="A59" s="8"/>
      <c r="B59" s="8" t="s">
        <v>109</v>
      </c>
      <c r="C59" s="8"/>
      <c r="D59" s="30">
        <v>1000</v>
      </c>
      <c r="E59" s="8"/>
      <c r="F59" s="30">
        <v>600</v>
      </c>
      <c r="G59" s="8"/>
      <c r="H59" s="8" t="s">
        <v>110</v>
      </c>
      <c r="I59" s="8"/>
      <c r="J59" s="8"/>
      <c r="K59" s="8"/>
      <c r="L59" s="8"/>
      <c r="M59" s="8"/>
      <c r="N59" s="8"/>
      <c r="O59" s="8"/>
      <c r="P59" s="8"/>
    </row>
    <row r="60" spans="1:16" collapsed="1" x14ac:dyDescent="0.25">
      <c r="A60" s="8"/>
      <c r="B60" s="8"/>
      <c r="C60" s="8"/>
      <c r="D60" s="34">
        <f>SUM(D57:D59)</f>
        <v>2350</v>
      </c>
      <c r="E60" s="12"/>
      <c r="F60" s="34">
        <f t="shared" ref="F60" si="6">SUM(F57:F59)</f>
        <v>1600</v>
      </c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x14ac:dyDescent="0.25">
      <c r="A61" s="8"/>
      <c r="B61" s="8"/>
      <c r="C61" s="8"/>
      <c r="D61" s="30"/>
      <c r="E61" s="8"/>
      <c r="F61" s="30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x14ac:dyDescent="0.25">
      <c r="A62" s="8" t="s">
        <v>111</v>
      </c>
      <c r="B62" s="8"/>
      <c r="C62" s="8"/>
      <c r="D62" s="30"/>
      <c r="E62" s="8"/>
      <c r="F62" s="30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 hidden="1" outlineLevel="1" x14ac:dyDescent="0.25">
      <c r="B63" s="8" t="s">
        <v>48</v>
      </c>
      <c r="C63" s="8"/>
      <c r="D63" s="30">
        <v>3200</v>
      </c>
      <c r="E63" s="8"/>
      <c r="F63" s="30">
        <v>3000</v>
      </c>
      <c r="G63" s="8"/>
      <c r="H63" s="8" t="s">
        <v>113</v>
      </c>
      <c r="I63" s="8"/>
      <c r="J63" s="8"/>
      <c r="K63" s="8"/>
      <c r="L63" s="8"/>
      <c r="M63" s="8"/>
      <c r="N63" s="8"/>
      <c r="O63" s="8"/>
      <c r="P63" s="8"/>
    </row>
    <row r="64" spans="1:16" hidden="1" outlineLevel="1" x14ac:dyDescent="0.25">
      <c r="B64" s="8" t="s">
        <v>50</v>
      </c>
      <c r="C64" s="8"/>
      <c r="D64" s="30">
        <v>250</v>
      </c>
      <c r="E64" s="8"/>
      <c r="F64" s="30">
        <v>200</v>
      </c>
      <c r="G64" s="8"/>
      <c r="H64" s="8" t="s">
        <v>114</v>
      </c>
      <c r="I64" s="8"/>
      <c r="J64" s="8"/>
      <c r="K64" s="8"/>
      <c r="L64" s="8"/>
      <c r="M64" s="8"/>
      <c r="N64" s="8"/>
      <c r="O64" s="8"/>
      <c r="P64" s="8"/>
    </row>
    <row r="65" spans="1:16" hidden="1" outlineLevel="1" x14ac:dyDescent="0.25">
      <c r="B65" s="8" t="s">
        <v>112</v>
      </c>
      <c r="C65" s="8"/>
      <c r="D65" s="30">
        <v>750</v>
      </c>
      <c r="E65" s="8"/>
      <c r="F65" s="30">
        <v>500</v>
      </c>
      <c r="G65" s="8"/>
      <c r="H65" s="8" t="s">
        <v>115</v>
      </c>
      <c r="I65" s="8"/>
      <c r="J65" s="8"/>
      <c r="K65" s="8"/>
      <c r="L65" s="8"/>
      <c r="M65" s="8"/>
      <c r="N65" s="8"/>
      <c r="O65" s="8"/>
      <c r="P65" s="8"/>
    </row>
    <row r="66" spans="1:16" collapsed="1" x14ac:dyDescent="0.25">
      <c r="B66" s="8"/>
      <c r="C66" s="8"/>
      <c r="D66" s="34">
        <f>SUM(D63:D65)</f>
        <v>4200</v>
      </c>
      <c r="E66" s="12"/>
      <c r="F66" s="34">
        <f t="shared" ref="F66" si="7">SUM(F63:F65)</f>
        <v>3700</v>
      </c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 x14ac:dyDescent="0.25">
      <c r="B67" s="8"/>
      <c r="C67" s="8"/>
      <c r="D67" s="30"/>
      <c r="E67" s="8"/>
      <c r="F67" s="30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6" x14ac:dyDescent="0.25">
      <c r="A68" s="8" t="s">
        <v>168</v>
      </c>
      <c r="B68" s="8"/>
      <c r="C68" s="8"/>
      <c r="D68" s="30">
        <v>2500</v>
      </c>
      <c r="E68" s="8"/>
      <c r="F68" s="30">
        <v>2000</v>
      </c>
      <c r="G68" s="8"/>
      <c r="H68" s="8" t="s">
        <v>116</v>
      </c>
      <c r="I68" s="8"/>
      <c r="J68" s="8"/>
      <c r="K68" s="8"/>
      <c r="L68" s="8"/>
      <c r="M68" s="8"/>
      <c r="N68" s="8"/>
      <c r="O68" s="8"/>
      <c r="P68" s="8"/>
    </row>
    <row r="69" spans="1:16" x14ac:dyDescent="0.25">
      <c r="D69" s="36"/>
      <c r="F69" s="36"/>
    </row>
    <row r="70" spans="1:16" x14ac:dyDescent="0.25">
      <c r="A70" s="8" t="s">
        <v>117</v>
      </c>
      <c r="B70" s="8"/>
      <c r="C70" s="8"/>
      <c r="D70" s="30"/>
      <c r="E70" s="8"/>
      <c r="F70" s="30"/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1:16" hidden="1" outlineLevel="1" x14ac:dyDescent="0.25">
      <c r="A71" s="8"/>
      <c r="B71" s="8" t="s">
        <v>118</v>
      </c>
      <c r="C71" s="8"/>
      <c r="D71" s="30">
        <v>1300</v>
      </c>
      <c r="E71" s="8"/>
      <c r="F71" s="30">
        <v>1200</v>
      </c>
      <c r="G71" s="8"/>
      <c r="H71" s="8" t="s">
        <v>167</v>
      </c>
      <c r="I71" s="8"/>
      <c r="J71" s="8"/>
      <c r="K71" s="8"/>
      <c r="L71" s="8"/>
      <c r="M71" s="8"/>
      <c r="N71" s="8"/>
      <c r="O71" s="8"/>
      <c r="P71" s="8"/>
    </row>
    <row r="72" spans="1:16" hidden="1" outlineLevel="1" x14ac:dyDescent="0.25">
      <c r="A72" s="8"/>
      <c r="B72" s="8" t="s">
        <v>119</v>
      </c>
      <c r="C72" s="8"/>
      <c r="D72" s="30">
        <v>600</v>
      </c>
      <c r="E72" s="8"/>
      <c r="F72" s="30">
        <v>500</v>
      </c>
      <c r="G72" s="8"/>
      <c r="H72" s="8" t="s">
        <v>126</v>
      </c>
      <c r="I72" s="8"/>
      <c r="J72" s="8"/>
      <c r="K72" s="8"/>
      <c r="L72" s="8"/>
      <c r="M72" s="8"/>
      <c r="N72" s="8"/>
      <c r="O72" s="8"/>
      <c r="P72" s="8"/>
    </row>
    <row r="73" spans="1:16" hidden="1" outlineLevel="1" x14ac:dyDescent="0.25">
      <c r="A73" s="8"/>
      <c r="B73" s="8" t="s">
        <v>120</v>
      </c>
      <c r="C73" s="8"/>
      <c r="D73" s="30">
        <v>1350</v>
      </c>
      <c r="E73" s="8"/>
      <c r="F73" s="30">
        <v>750</v>
      </c>
      <c r="G73" s="8"/>
      <c r="H73" s="8" t="s">
        <v>127</v>
      </c>
      <c r="I73" s="8"/>
      <c r="J73" s="8"/>
      <c r="K73" s="8"/>
      <c r="L73" s="8"/>
      <c r="M73" s="8"/>
      <c r="N73" s="8"/>
      <c r="O73" s="8"/>
      <c r="P73" s="8"/>
    </row>
    <row r="74" spans="1:16" hidden="1" outlineLevel="1" x14ac:dyDescent="0.25">
      <c r="A74" s="8"/>
      <c r="B74" s="8" t="s">
        <v>123</v>
      </c>
      <c r="C74" s="8"/>
      <c r="D74" s="30">
        <v>10000</v>
      </c>
      <c r="E74" s="8"/>
      <c r="F74" s="30">
        <v>8000</v>
      </c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1:16" ht="60" hidden="1" outlineLevel="1" x14ac:dyDescent="0.25">
      <c r="A75" s="8"/>
      <c r="B75" s="20" t="s">
        <v>121</v>
      </c>
      <c r="C75" s="8"/>
      <c r="D75" s="30">
        <v>7500</v>
      </c>
      <c r="E75" s="8"/>
      <c r="F75" s="30">
        <v>0</v>
      </c>
      <c r="G75" s="8"/>
      <c r="H75" s="8" t="s">
        <v>128</v>
      </c>
      <c r="I75" s="8"/>
      <c r="J75" s="8"/>
      <c r="K75" s="8"/>
      <c r="L75" s="8"/>
      <c r="M75" s="8"/>
      <c r="N75" s="8"/>
      <c r="O75" s="8"/>
      <c r="P75" s="8"/>
    </row>
    <row r="76" spans="1:16" ht="60" hidden="1" outlineLevel="1" x14ac:dyDescent="0.25">
      <c r="A76" s="8"/>
      <c r="B76" s="20" t="s">
        <v>122</v>
      </c>
      <c r="C76" s="8"/>
      <c r="D76" s="30">
        <v>500</v>
      </c>
      <c r="E76" s="8"/>
      <c r="F76" s="30">
        <v>350</v>
      </c>
      <c r="G76" s="8"/>
      <c r="H76" s="20" t="s">
        <v>129</v>
      </c>
      <c r="I76" s="8"/>
      <c r="J76" s="8"/>
      <c r="K76" s="8"/>
      <c r="L76" s="8"/>
      <c r="M76" s="8"/>
      <c r="N76" s="8"/>
      <c r="O76" s="8"/>
      <c r="P76" s="8"/>
    </row>
    <row r="77" spans="1:16" collapsed="1" x14ac:dyDescent="0.25">
      <c r="B77" s="8"/>
      <c r="C77" s="8"/>
      <c r="D77" s="34">
        <f>SUM(D71:D76)</f>
        <v>21250</v>
      </c>
      <c r="E77" s="12"/>
      <c r="F77" s="34">
        <f>SUM(F71:F76)</f>
        <v>10800</v>
      </c>
      <c r="G77" s="8"/>
      <c r="H77" s="8"/>
      <c r="I77" s="8"/>
      <c r="J77" s="8"/>
      <c r="K77" s="8"/>
      <c r="L77" s="8"/>
      <c r="M77" s="8"/>
      <c r="N77" s="8"/>
      <c r="O77" s="8"/>
      <c r="P77" s="8"/>
    </row>
    <row r="78" spans="1:16" x14ac:dyDescent="0.25">
      <c r="B78" s="8"/>
      <c r="C78" s="8"/>
      <c r="D78" s="12"/>
      <c r="E78" s="8"/>
      <c r="F78" s="12"/>
      <c r="G78" s="8"/>
      <c r="H78" s="8"/>
      <c r="I78" s="8"/>
      <c r="J78" s="8"/>
      <c r="K78" s="8"/>
      <c r="L78" s="8"/>
      <c r="M78" s="8"/>
      <c r="N78" s="8"/>
      <c r="O78" s="8"/>
      <c r="P78" s="8"/>
    </row>
    <row r="79" spans="1:16" x14ac:dyDescent="0.25">
      <c r="A79" s="8" t="s">
        <v>4</v>
      </c>
      <c r="B79" s="8"/>
      <c r="C79" s="8"/>
      <c r="D79" s="12"/>
      <c r="E79" s="8"/>
      <c r="F79" s="12"/>
      <c r="G79" s="8"/>
      <c r="I79" s="8"/>
      <c r="J79" s="8"/>
      <c r="K79" s="8"/>
      <c r="L79" s="8"/>
      <c r="M79" s="8"/>
      <c r="N79" s="8"/>
      <c r="O79" s="8"/>
      <c r="P79" s="8"/>
    </row>
    <row r="80" spans="1:16" hidden="1" outlineLevel="1" x14ac:dyDescent="0.25">
      <c r="A80" s="8"/>
      <c r="B80" s="8" t="s">
        <v>124</v>
      </c>
      <c r="C80" s="8"/>
      <c r="D80" s="30">
        <v>700</v>
      </c>
      <c r="E80" s="8"/>
      <c r="F80" s="30">
        <v>500</v>
      </c>
      <c r="G80" s="8"/>
      <c r="H80" s="8" t="s">
        <v>132</v>
      </c>
      <c r="I80" s="8"/>
      <c r="J80" s="8"/>
      <c r="K80" s="8"/>
      <c r="L80" s="8"/>
      <c r="M80" s="8"/>
      <c r="N80" s="8"/>
      <c r="O80" s="8"/>
      <c r="P80" s="8"/>
    </row>
    <row r="81" spans="1:16" hidden="1" outlineLevel="1" x14ac:dyDescent="0.25">
      <c r="B81" s="8" t="s">
        <v>125</v>
      </c>
      <c r="C81" s="8"/>
      <c r="D81" s="30">
        <v>410</v>
      </c>
      <c r="E81" s="8"/>
      <c r="F81" s="30">
        <v>200</v>
      </c>
      <c r="G81" s="8"/>
      <c r="H81" s="8"/>
      <c r="I81" s="8"/>
      <c r="J81" s="8"/>
      <c r="K81" s="8"/>
      <c r="L81" s="8"/>
      <c r="M81" s="8"/>
      <c r="N81" s="8"/>
      <c r="O81" s="8"/>
      <c r="P81" s="8"/>
    </row>
    <row r="82" spans="1:16" hidden="1" outlineLevel="1" x14ac:dyDescent="0.25">
      <c r="B82" s="8" t="s">
        <v>130</v>
      </c>
      <c r="C82" s="8"/>
      <c r="D82" s="30">
        <v>150</v>
      </c>
      <c r="E82" s="8"/>
      <c r="F82" s="30">
        <v>125</v>
      </c>
      <c r="G82" s="8"/>
      <c r="H82" s="8"/>
      <c r="I82" s="8"/>
      <c r="J82" s="8"/>
      <c r="K82" s="8"/>
      <c r="L82" s="8"/>
      <c r="M82" s="8"/>
      <c r="N82" s="8"/>
      <c r="O82" s="8"/>
      <c r="P82" s="8"/>
    </row>
    <row r="83" spans="1:16" ht="60" hidden="1" outlineLevel="1" x14ac:dyDescent="0.25">
      <c r="B83" s="20" t="s">
        <v>131</v>
      </c>
      <c r="C83" s="8"/>
      <c r="D83" s="30">
        <v>300</v>
      </c>
      <c r="E83" s="8"/>
      <c r="F83" s="30">
        <v>200</v>
      </c>
      <c r="G83" s="8"/>
      <c r="H83" s="20" t="s">
        <v>148</v>
      </c>
      <c r="I83" s="8"/>
      <c r="J83" s="8"/>
      <c r="K83" s="8"/>
      <c r="L83" s="8"/>
      <c r="M83" s="8"/>
      <c r="N83" s="8"/>
      <c r="O83" s="8"/>
      <c r="P83" s="8"/>
    </row>
    <row r="84" spans="1:16" collapsed="1" x14ac:dyDescent="0.25">
      <c r="B84" s="8"/>
      <c r="C84" s="8"/>
      <c r="D84" s="34">
        <f>SUM(D80:D83)</f>
        <v>1560</v>
      </c>
      <c r="E84" s="12"/>
      <c r="F84" s="34">
        <f t="shared" ref="F84" si="8">SUM(F80:F83)</f>
        <v>1025</v>
      </c>
      <c r="G84" s="8"/>
      <c r="H84" s="8"/>
      <c r="I84" s="8"/>
      <c r="J84" s="8"/>
      <c r="K84" s="8"/>
      <c r="L84" s="8"/>
      <c r="M84" s="8"/>
      <c r="N84" s="8"/>
      <c r="O84" s="8"/>
      <c r="P84" s="8"/>
    </row>
    <row r="85" spans="1:16" x14ac:dyDescent="0.25">
      <c r="B85" s="8"/>
      <c r="C85" s="8"/>
      <c r="D85" s="30"/>
      <c r="E85" s="8"/>
      <c r="F85" s="30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6" x14ac:dyDescent="0.25">
      <c r="A86" s="8" t="s">
        <v>86</v>
      </c>
      <c r="B86" s="8"/>
      <c r="C86" s="8"/>
      <c r="D86" s="30"/>
      <c r="E86" s="8"/>
      <c r="F86" s="30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1:16" hidden="1" outlineLevel="1" x14ac:dyDescent="0.25">
      <c r="A87" s="8"/>
      <c r="B87" s="8" t="s">
        <v>133</v>
      </c>
      <c r="C87" s="8"/>
      <c r="D87" s="30">
        <v>75</v>
      </c>
      <c r="E87" s="8"/>
      <c r="F87" s="30">
        <v>70</v>
      </c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1:16" hidden="1" outlineLevel="1" x14ac:dyDescent="0.25">
      <c r="A88" s="8"/>
      <c r="B88" s="8" t="s">
        <v>134</v>
      </c>
      <c r="C88" s="8"/>
      <c r="D88" s="30">
        <v>400</v>
      </c>
      <c r="E88" s="8"/>
      <c r="F88" s="30">
        <v>350</v>
      </c>
      <c r="G88" s="8"/>
      <c r="H88" s="8"/>
      <c r="I88" s="8"/>
      <c r="J88" s="8"/>
      <c r="K88" s="8"/>
      <c r="L88" s="8"/>
      <c r="M88" s="8"/>
      <c r="N88" s="8"/>
      <c r="O88" s="8"/>
      <c r="P88" s="8"/>
    </row>
    <row r="89" spans="1:16" collapsed="1" x14ac:dyDescent="0.25">
      <c r="A89" s="8"/>
      <c r="B89" s="8"/>
      <c r="C89" s="8"/>
      <c r="D89" s="34">
        <f>SUM(D87:D88)</f>
        <v>475</v>
      </c>
      <c r="E89" s="12"/>
      <c r="F89" s="34">
        <f t="shared" ref="F89" si="9">SUM(F87:F88)</f>
        <v>420</v>
      </c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x14ac:dyDescent="0.25">
      <c r="A90" s="8"/>
      <c r="B90" s="8"/>
      <c r="C90" s="8"/>
      <c r="D90" s="30"/>
      <c r="E90" s="8"/>
      <c r="F90" s="30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x14ac:dyDescent="0.25">
      <c r="A91" s="8" t="s">
        <v>5</v>
      </c>
      <c r="B91" s="8"/>
      <c r="C91" s="8"/>
      <c r="D91" s="30">
        <v>7850</v>
      </c>
      <c r="E91" s="8"/>
      <c r="F91" s="30">
        <v>6700</v>
      </c>
      <c r="G91" s="8"/>
      <c r="H91" s="8" t="s">
        <v>149</v>
      </c>
      <c r="I91" s="8"/>
      <c r="J91" s="8"/>
      <c r="K91" s="8"/>
      <c r="L91" s="8"/>
      <c r="M91" s="8"/>
      <c r="N91" s="8"/>
      <c r="O91" s="8"/>
      <c r="P91" s="8"/>
    </row>
    <row r="92" spans="1:16" x14ac:dyDescent="0.25">
      <c r="A92" s="8"/>
      <c r="B92" s="8"/>
      <c r="C92" s="8"/>
      <c r="D92" s="30"/>
      <c r="E92" s="8"/>
      <c r="F92" s="30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 x14ac:dyDescent="0.25">
      <c r="A93" s="8" t="s">
        <v>52</v>
      </c>
      <c r="B93" s="8"/>
      <c r="C93" s="8"/>
      <c r="D93" s="30"/>
      <c r="E93" s="8"/>
      <c r="F93" s="30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1:16" hidden="1" outlineLevel="1" x14ac:dyDescent="0.25">
      <c r="A94" s="8"/>
      <c r="B94" s="8" t="s">
        <v>103</v>
      </c>
      <c r="C94" s="8"/>
      <c r="D94" s="30">
        <v>20000</v>
      </c>
      <c r="E94" s="8"/>
      <c r="F94" s="30">
        <v>20000</v>
      </c>
      <c r="G94" s="8"/>
      <c r="H94" s="8" t="s">
        <v>153</v>
      </c>
      <c r="I94" s="8"/>
      <c r="J94" s="8"/>
      <c r="K94" s="8"/>
      <c r="L94" s="8"/>
      <c r="M94" s="8"/>
      <c r="N94" s="8"/>
      <c r="O94" s="8"/>
      <c r="P94" s="8"/>
    </row>
    <row r="95" spans="1:16" ht="45" hidden="1" outlineLevel="1" x14ac:dyDescent="0.25">
      <c r="A95" s="8"/>
      <c r="B95" s="20" t="s">
        <v>150</v>
      </c>
      <c r="C95" s="8"/>
      <c r="D95" s="30">
        <v>200</v>
      </c>
      <c r="E95" s="8"/>
      <c r="F95" s="30">
        <v>100</v>
      </c>
      <c r="G95" s="8"/>
      <c r="H95" s="8" t="s">
        <v>152</v>
      </c>
      <c r="I95" s="8"/>
      <c r="J95" s="8"/>
      <c r="K95" s="8"/>
      <c r="L95" s="8"/>
      <c r="M95" s="8"/>
      <c r="N95" s="8"/>
      <c r="O95" s="8"/>
      <c r="P95" s="8"/>
    </row>
    <row r="96" spans="1:16" collapsed="1" x14ac:dyDescent="0.25">
      <c r="A96" s="8"/>
      <c r="B96" s="8"/>
      <c r="C96" s="8"/>
      <c r="D96" s="34">
        <f>SUM(D94:D95)</f>
        <v>20200</v>
      </c>
      <c r="E96" s="12"/>
      <c r="F96" s="34">
        <f t="shared" ref="F96" si="10">SUM(F94:F95)</f>
        <v>20100</v>
      </c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x14ac:dyDescent="0.25">
      <c r="A97" s="8"/>
      <c r="B97" s="8"/>
      <c r="C97" s="8"/>
      <c r="D97" s="12"/>
      <c r="E97" s="8"/>
      <c r="F97" s="12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1:16" x14ac:dyDescent="0.25">
      <c r="A98" s="8" t="s">
        <v>91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1:16" hidden="1" outlineLevel="1" x14ac:dyDescent="0.25">
      <c r="A99" s="8"/>
      <c r="B99" s="8" t="s">
        <v>90</v>
      </c>
      <c r="C99" s="8"/>
      <c r="D99" s="30">
        <v>150</v>
      </c>
      <c r="E99" s="8"/>
      <c r="F99" s="30">
        <v>125</v>
      </c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1:16" hidden="1" outlineLevel="1" x14ac:dyDescent="0.25">
      <c r="A100" s="8"/>
      <c r="B100" s="8" t="s">
        <v>89</v>
      </c>
      <c r="C100" s="8"/>
      <c r="D100" s="30">
        <v>40</v>
      </c>
      <c r="E100" s="8"/>
      <c r="F100" s="30">
        <v>0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1:16" collapsed="1" x14ac:dyDescent="0.25">
      <c r="A101" s="8"/>
      <c r="B101" s="8"/>
      <c r="C101" s="8"/>
      <c r="D101" s="34">
        <f>SUM(D99:D100)</f>
        <v>190</v>
      </c>
      <c r="E101" s="12"/>
      <c r="F101" s="34">
        <f t="shared" ref="F101" si="11">SUM(F99:F100)</f>
        <v>125</v>
      </c>
      <c r="G101" s="8"/>
      <c r="H101" s="8"/>
      <c r="I101" s="8"/>
      <c r="J101" s="8"/>
      <c r="K101" s="8"/>
      <c r="L101" s="8"/>
      <c r="M101" s="8"/>
      <c r="N101" s="8"/>
      <c r="O101" s="8"/>
      <c r="P101" s="8"/>
    </row>
    <row r="102" spans="1:16" x14ac:dyDescent="0.25">
      <c r="A102" s="8"/>
      <c r="B102" s="8"/>
      <c r="C102" s="8"/>
      <c r="D102" s="30"/>
      <c r="E102" s="8"/>
      <c r="F102" s="30"/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1:16" x14ac:dyDescent="0.25">
      <c r="A103" s="8" t="s">
        <v>145</v>
      </c>
      <c r="B103" s="8"/>
      <c r="C103" s="8"/>
      <c r="D103" s="30">
        <v>750</v>
      </c>
      <c r="E103" s="8"/>
      <c r="F103" s="30">
        <v>500</v>
      </c>
      <c r="G103" s="8"/>
      <c r="H103" s="8" t="s">
        <v>151</v>
      </c>
      <c r="I103" s="8"/>
      <c r="J103" s="8"/>
      <c r="K103" s="8"/>
      <c r="L103" s="8"/>
      <c r="M103" s="8"/>
      <c r="N103" s="8"/>
      <c r="O103" s="8"/>
      <c r="P103" s="8"/>
    </row>
    <row r="104" spans="1:16" x14ac:dyDescent="0.25">
      <c r="A104" s="8"/>
      <c r="B104" s="8"/>
      <c r="C104" s="8"/>
      <c r="D104" s="30"/>
      <c r="E104" s="8"/>
      <c r="F104" s="30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x14ac:dyDescent="0.25">
      <c r="A105" s="8" t="s">
        <v>154</v>
      </c>
      <c r="B105" s="8"/>
      <c r="C105" s="8"/>
      <c r="D105" s="30"/>
      <c r="E105" s="8"/>
      <c r="F105" s="30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6" hidden="1" outlineLevel="1" x14ac:dyDescent="0.25">
      <c r="B106" s="8" t="s">
        <v>155</v>
      </c>
      <c r="C106" s="8"/>
      <c r="D106" s="30">
        <v>4000</v>
      </c>
      <c r="E106" s="8"/>
      <c r="F106" s="30">
        <v>3700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hidden="1" outlineLevel="1" x14ac:dyDescent="0.25">
      <c r="B107" s="8" t="s">
        <v>157</v>
      </c>
      <c r="C107" s="8"/>
      <c r="D107" s="30">
        <v>3750</v>
      </c>
      <c r="E107" s="8"/>
      <c r="F107" s="30">
        <v>3000</v>
      </c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hidden="1" outlineLevel="1" x14ac:dyDescent="0.25">
      <c r="B108" s="8" t="s">
        <v>156</v>
      </c>
      <c r="C108" s="8"/>
      <c r="D108" s="30">
        <v>4000</v>
      </c>
      <c r="E108" s="8"/>
      <c r="F108" s="30">
        <v>3500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collapsed="1" x14ac:dyDescent="0.25">
      <c r="B109" s="8"/>
      <c r="C109" s="8"/>
      <c r="D109" s="34">
        <f>SUM(D106:D108)</f>
        <v>11750</v>
      </c>
      <c r="E109" s="12"/>
      <c r="F109" s="34">
        <f>SUM(F106:F108)</f>
        <v>10200</v>
      </c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x14ac:dyDescent="0.25">
      <c r="B110" s="8"/>
      <c r="C110" s="8"/>
      <c r="D110" s="30"/>
      <c r="E110" s="8"/>
      <c r="F110" s="30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x14ac:dyDescent="0.25">
      <c r="A111" s="8" t="s">
        <v>159</v>
      </c>
      <c r="B111" s="8"/>
      <c r="C111" s="8"/>
      <c r="D111" s="30">
        <v>600</v>
      </c>
      <c r="E111" s="8"/>
      <c r="F111" s="30">
        <v>500</v>
      </c>
      <c r="G111" s="8"/>
      <c r="H111" s="8" t="s">
        <v>160</v>
      </c>
      <c r="I111" s="8"/>
      <c r="J111" s="8"/>
      <c r="K111" s="8"/>
      <c r="L111" s="8"/>
      <c r="M111" s="8"/>
      <c r="N111" s="8"/>
      <c r="O111" s="8"/>
      <c r="P111" s="8"/>
    </row>
    <row r="112" spans="1:16" x14ac:dyDescent="0.25">
      <c r="A112" s="13" t="s">
        <v>158</v>
      </c>
      <c r="B112" s="13"/>
      <c r="C112" s="13"/>
      <c r="D112" s="35"/>
      <c r="E112" s="13"/>
      <c r="F112" s="35">
        <v>55</v>
      </c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x14ac:dyDescent="0.25">
      <c r="A113" s="8"/>
      <c r="B113" s="8"/>
      <c r="C113" s="8"/>
      <c r="D113" s="30">
        <f>SUM(D50+D55+D60+D66+D68+D77+D84+D89+D91+D96+D101+D103+D109+D111+D112)</f>
        <v>88105</v>
      </c>
      <c r="E113" s="12"/>
      <c r="F113" s="30">
        <f>SUM(F50+F55+F60+F66+F68+F77+F84+F89+F91+F96+F101+F103+F109+F111+F112)</f>
        <v>70405</v>
      </c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1:16" x14ac:dyDescent="0.25">
      <c r="A114" s="8"/>
      <c r="B114" s="8"/>
      <c r="C114" s="8"/>
      <c r="D114" s="30"/>
      <c r="E114" s="8"/>
      <c r="F114" s="30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x14ac:dyDescent="0.25">
      <c r="A115" s="8"/>
      <c r="B115" s="8"/>
      <c r="C115" s="8"/>
      <c r="D115" s="30"/>
      <c r="E115" s="8"/>
      <c r="F115" s="30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x14ac:dyDescent="0.25">
      <c r="A116" s="14" t="s">
        <v>6</v>
      </c>
      <c r="B116" s="14"/>
      <c r="C116" s="14"/>
      <c r="D116" s="37">
        <f>SUM(D46-D113)</f>
        <v>0</v>
      </c>
      <c r="E116" s="15"/>
      <c r="F116" s="37">
        <f>SUM(F46-F113)</f>
        <v>45</v>
      </c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1:16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7"/>
  <sheetViews>
    <sheetView workbookViewId="0">
      <selection activeCell="A25" sqref="A25"/>
    </sheetView>
  </sheetViews>
  <sheetFormatPr defaultColWidth="9.140625" defaultRowHeight="15" x14ac:dyDescent="0.25"/>
  <cols>
    <col min="1" max="1" width="24.7109375" customWidth="1"/>
    <col min="3" max="3" width="13" customWidth="1"/>
    <col min="5" max="5" width="11.28515625" bestFit="1" customWidth="1"/>
    <col min="7" max="7" width="13.5703125" bestFit="1" customWidth="1"/>
  </cols>
  <sheetData>
    <row r="1" spans="1:7" ht="28.5" x14ac:dyDescent="0.45">
      <c r="A1" s="4" t="s">
        <v>147</v>
      </c>
    </row>
    <row r="2" spans="1:7" x14ac:dyDescent="0.25">
      <c r="A2" s="5" t="s">
        <v>8</v>
      </c>
    </row>
    <row r="4" spans="1:7" x14ac:dyDescent="0.25">
      <c r="C4" s="43" t="s">
        <v>144</v>
      </c>
      <c r="D4" s="43"/>
      <c r="E4" s="43"/>
      <c r="F4" s="43"/>
      <c r="G4" s="43"/>
    </row>
    <row r="6" spans="1:7" ht="15.75" x14ac:dyDescent="0.25">
      <c r="A6" s="25" t="s">
        <v>54</v>
      </c>
      <c r="C6" s="2" t="s">
        <v>135</v>
      </c>
      <c r="E6" s="1" t="s">
        <v>165</v>
      </c>
      <c r="G6" s="1" t="s">
        <v>136</v>
      </c>
    </row>
    <row r="7" spans="1:7" x14ac:dyDescent="0.25">
      <c r="A7" t="s">
        <v>137</v>
      </c>
      <c r="C7" s="36">
        <v>5000</v>
      </c>
      <c r="D7" s="36"/>
      <c r="E7" s="36">
        <v>15000</v>
      </c>
      <c r="F7" s="36"/>
      <c r="G7" s="36">
        <v>20625</v>
      </c>
    </row>
    <row r="8" spans="1:7" x14ac:dyDescent="0.25">
      <c r="A8" t="s">
        <v>161</v>
      </c>
      <c r="C8" s="36">
        <v>3000</v>
      </c>
      <c r="D8" s="36"/>
      <c r="E8" s="36">
        <v>3500</v>
      </c>
      <c r="F8" s="36"/>
      <c r="G8" s="36">
        <v>11080</v>
      </c>
    </row>
    <row r="9" spans="1:7" x14ac:dyDescent="0.25">
      <c r="A9" t="s">
        <v>49</v>
      </c>
      <c r="C9" s="36">
        <v>5000</v>
      </c>
      <c r="D9" s="36"/>
      <c r="E9" s="36">
        <v>5000</v>
      </c>
      <c r="F9" s="36"/>
      <c r="G9" s="36">
        <v>13350</v>
      </c>
    </row>
    <row r="10" spans="1:7" x14ac:dyDescent="0.25">
      <c r="A10" t="s">
        <v>138</v>
      </c>
      <c r="C10" s="36">
        <v>1500</v>
      </c>
      <c r="D10" s="36"/>
      <c r="E10" s="36">
        <v>2000</v>
      </c>
      <c r="F10" s="36"/>
      <c r="G10" s="36">
        <v>3000</v>
      </c>
    </row>
    <row r="11" spans="1:7" x14ac:dyDescent="0.25">
      <c r="A11" t="s">
        <v>139</v>
      </c>
      <c r="C11" s="36">
        <v>1500</v>
      </c>
      <c r="D11" s="36"/>
      <c r="E11" s="36">
        <v>1500</v>
      </c>
      <c r="F11" s="36"/>
      <c r="G11" s="36">
        <v>2000</v>
      </c>
    </row>
    <row r="12" spans="1:7" x14ac:dyDescent="0.25">
      <c r="A12" t="s">
        <v>60</v>
      </c>
      <c r="C12" s="36">
        <v>1000</v>
      </c>
      <c r="D12" s="36"/>
      <c r="E12" s="36">
        <v>1000</v>
      </c>
      <c r="F12" s="36"/>
      <c r="G12" s="36">
        <v>1000</v>
      </c>
    </row>
    <row r="13" spans="1:7" x14ac:dyDescent="0.25">
      <c r="A13" t="s">
        <v>57</v>
      </c>
      <c r="C13" s="36">
        <v>0</v>
      </c>
      <c r="D13" s="36"/>
      <c r="E13" s="36">
        <v>32000</v>
      </c>
      <c r="F13" s="36"/>
      <c r="G13" s="36">
        <v>32000</v>
      </c>
    </row>
    <row r="14" spans="1:7" x14ac:dyDescent="0.25">
      <c r="A14" t="s">
        <v>83</v>
      </c>
      <c r="C14" s="36">
        <v>500</v>
      </c>
      <c r="D14" s="36"/>
      <c r="E14" s="36">
        <v>1350</v>
      </c>
      <c r="F14" s="36"/>
      <c r="G14" s="36">
        <v>2750</v>
      </c>
    </row>
    <row r="15" spans="1:7" x14ac:dyDescent="0.25">
      <c r="A15" t="s">
        <v>140</v>
      </c>
      <c r="C15" s="36">
        <v>300</v>
      </c>
      <c r="D15" s="36"/>
      <c r="E15" s="36">
        <v>300</v>
      </c>
      <c r="F15" s="36"/>
      <c r="G15" s="36">
        <v>1200</v>
      </c>
    </row>
    <row r="16" spans="1:7" x14ac:dyDescent="0.25">
      <c r="A16" t="s">
        <v>141</v>
      </c>
      <c r="C16" s="36">
        <v>200</v>
      </c>
      <c r="D16" s="36"/>
      <c r="E16" s="36">
        <v>200</v>
      </c>
      <c r="F16" s="36"/>
      <c r="G16" s="36">
        <v>350</v>
      </c>
    </row>
    <row r="17" spans="1:7" x14ac:dyDescent="0.25">
      <c r="A17" t="s">
        <v>142</v>
      </c>
      <c r="C17" s="39">
        <v>0</v>
      </c>
      <c r="D17" s="36"/>
      <c r="E17" s="39">
        <v>200</v>
      </c>
      <c r="F17" s="36"/>
      <c r="G17" s="39">
        <v>750</v>
      </c>
    </row>
    <row r="18" spans="1:7" x14ac:dyDescent="0.25">
      <c r="A18" t="s">
        <v>143</v>
      </c>
      <c r="C18" s="40">
        <v>18000</v>
      </c>
      <c r="D18" s="36"/>
      <c r="E18" s="40">
        <f>SUM(E7:E17)</f>
        <v>62050</v>
      </c>
      <c r="F18" s="36"/>
      <c r="G18" s="40">
        <f>SUM(G7:G17)</f>
        <v>88105</v>
      </c>
    </row>
    <row r="19" spans="1:7" x14ac:dyDescent="0.25">
      <c r="C19" s="3"/>
      <c r="D19" s="3"/>
      <c r="E19" s="3"/>
    </row>
    <row r="20" spans="1:7" ht="15.75" x14ac:dyDescent="0.25">
      <c r="A20" s="25" t="s">
        <v>55</v>
      </c>
      <c r="C20" s="3"/>
      <c r="D20" s="3"/>
      <c r="E20" s="3"/>
    </row>
    <row r="21" spans="1:7" x14ac:dyDescent="0.25">
      <c r="A21" t="s">
        <v>137</v>
      </c>
      <c r="C21" s="36">
        <v>1215</v>
      </c>
      <c r="D21" s="3"/>
      <c r="E21" s="36">
        <v>2430</v>
      </c>
      <c r="G21" s="41">
        <v>2430</v>
      </c>
    </row>
    <row r="22" spans="1:7" x14ac:dyDescent="0.25">
      <c r="A22" t="s">
        <v>162</v>
      </c>
      <c r="C22" s="36">
        <v>3500</v>
      </c>
      <c r="D22" s="3"/>
      <c r="E22" s="36">
        <v>8000</v>
      </c>
      <c r="G22" s="41">
        <v>12000</v>
      </c>
    </row>
    <row r="23" spans="1:7" x14ac:dyDescent="0.25">
      <c r="A23" t="s">
        <v>56</v>
      </c>
      <c r="C23" s="36">
        <v>500</v>
      </c>
      <c r="D23" s="3"/>
      <c r="E23" s="36">
        <v>500</v>
      </c>
      <c r="G23" s="41">
        <v>2350</v>
      </c>
    </row>
    <row r="24" spans="1:7" x14ac:dyDescent="0.25">
      <c r="A24" t="s">
        <v>163</v>
      </c>
      <c r="C24" s="36">
        <v>2000</v>
      </c>
      <c r="D24" s="3"/>
      <c r="E24" s="36">
        <v>2000</v>
      </c>
      <c r="G24" s="41">
        <v>4200</v>
      </c>
    </row>
    <row r="25" spans="1:7" x14ac:dyDescent="0.25">
      <c r="A25" t="s">
        <v>168</v>
      </c>
      <c r="C25" s="36">
        <v>1200</v>
      </c>
      <c r="D25" s="3"/>
      <c r="E25" s="36">
        <v>1200</v>
      </c>
      <c r="G25" s="41">
        <v>2500</v>
      </c>
    </row>
    <row r="26" spans="1:7" x14ac:dyDescent="0.25">
      <c r="A26" t="s">
        <v>117</v>
      </c>
      <c r="C26" s="36">
        <v>5000</v>
      </c>
      <c r="D26" s="3"/>
      <c r="E26" s="36">
        <v>11000</v>
      </c>
      <c r="G26" s="41">
        <v>21250</v>
      </c>
    </row>
    <row r="27" spans="1:7" x14ac:dyDescent="0.25">
      <c r="A27" t="s">
        <v>4</v>
      </c>
      <c r="C27" s="36">
        <v>500</v>
      </c>
      <c r="D27" s="3"/>
      <c r="E27" s="36">
        <v>750</v>
      </c>
      <c r="G27" s="41">
        <v>1560</v>
      </c>
    </row>
    <row r="28" spans="1:7" x14ac:dyDescent="0.25">
      <c r="A28" t="s">
        <v>86</v>
      </c>
      <c r="C28" s="36">
        <v>75</v>
      </c>
      <c r="E28" s="36">
        <v>75</v>
      </c>
      <c r="G28" s="41">
        <v>475</v>
      </c>
    </row>
    <row r="29" spans="1:7" x14ac:dyDescent="0.25">
      <c r="A29" t="s">
        <v>5</v>
      </c>
      <c r="C29" s="36">
        <v>5000</v>
      </c>
      <c r="D29" s="3"/>
      <c r="E29" s="36">
        <v>7000</v>
      </c>
      <c r="G29" s="41">
        <v>7850</v>
      </c>
    </row>
    <row r="30" spans="1:7" x14ac:dyDescent="0.25">
      <c r="A30" t="s">
        <v>52</v>
      </c>
      <c r="C30" s="36">
        <v>0</v>
      </c>
      <c r="D30" s="3"/>
      <c r="E30" s="36">
        <v>20000</v>
      </c>
      <c r="G30" s="41">
        <v>20200</v>
      </c>
    </row>
    <row r="31" spans="1:7" x14ac:dyDescent="0.25">
      <c r="A31" t="s">
        <v>141</v>
      </c>
      <c r="C31" s="36">
        <v>0</v>
      </c>
      <c r="D31" s="3"/>
      <c r="E31" s="36">
        <v>190</v>
      </c>
      <c r="G31" s="41">
        <v>190</v>
      </c>
    </row>
    <row r="32" spans="1:7" x14ac:dyDescent="0.25">
      <c r="A32" t="s">
        <v>145</v>
      </c>
      <c r="C32" s="36">
        <v>0</v>
      </c>
      <c r="D32" s="3"/>
      <c r="E32" s="36">
        <v>0</v>
      </c>
      <c r="G32" s="41">
        <v>750</v>
      </c>
    </row>
    <row r="33" spans="1:7" x14ac:dyDescent="0.25">
      <c r="A33" t="s">
        <v>154</v>
      </c>
      <c r="C33" s="36">
        <v>3000</v>
      </c>
      <c r="D33" s="3"/>
      <c r="E33" s="36">
        <v>6000</v>
      </c>
      <c r="G33" s="41">
        <v>11750</v>
      </c>
    </row>
    <row r="34" spans="1:7" x14ac:dyDescent="0.25">
      <c r="A34" t="s">
        <v>142</v>
      </c>
      <c r="C34" s="36">
        <v>0</v>
      </c>
      <c r="D34" s="3"/>
      <c r="E34" s="36">
        <v>300</v>
      </c>
      <c r="G34" s="41">
        <v>600</v>
      </c>
    </row>
    <row r="35" spans="1:7" x14ac:dyDescent="0.25">
      <c r="A35" t="s">
        <v>146</v>
      </c>
      <c r="C35" s="42">
        <f>SUM(C21:C34)</f>
        <v>21990</v>
      </c>
      <c r="D35" s="6"/>
      <c r="E35" s="42">
        <f>SUM(E21:E34)</f>
        <v>59445</v>
      </c>
      <c r="F35" s="6"/>
      <c r="G35" s="42">
        <f>SUM(G21:G34)</f>
        <v>88105</v>
      </c>
    </row>
    <row r="36" spans="1:7" x14ac:dyDescent="0.25">
      <c r="C36" s="3"/>
      <c r="D36" s="3"/>
      <c r="E36" s="3"/>
    </row>
    <row r="37" spans="1:7" ht="15.75" x14ac:dyDescent="0.25">
      <c r="A37" s="26" t="s">
        <v>164</v>
      </c>
      <c r="C37" s="40">
        <f>SUM(C18-C35)</f>
        <v>-3990</v>
      </c>
      <c r="D37" s="3"/>
      <c r="E37" s="40">
        <f>SUM(E18-E35)</f>
        <v>2605</v>
      </c>
      <c r="F37" s="3"/>
      <c r="G37" s="40">
        <f>SUM(G18-G35)</f>
        <v>0</v>
      </c>
    </row>
  </sheetData>
  <mergeCells count="1">
    <mergeCell ref="C4:G4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9"/>
  <sheetViews>
    <sheetView topLeftCell="A9" workbookViewId="0">
      <selection activeCell="F24" sqref="F24"/>
    </sheetView>
  </sheetViews>
  <sheetFormatPr defaultColWidth="9.140625" defaultRowHeight="15" x14ac:dyDescent="0.25"/>
  <cols>
    <col min="1" max="1" width="32.28515625" customWidth="1"/>
    <col min="4" max="4" width="12.85546875" bestFit="1" customWidth="1"/>
    <col min="6" max="6" width="58.85546875" customWidth="1"/>
  </cols>
  <sheetData>
    <row r="1" spans="1:7" ht="28.5" x14ac:dyDescent="0.45">
      <c r="A1" s="4" t="s">
        <v>7</v>
      </c>
    </row>
    <row r="2" spans="1:7" x14ac:dyDescent="0.25">
      <c r="A2" s="5" t="s">
        <v>8</v>
      </c>
      <c r="B2" s="8"/>
      <c r="C2" s="8"/>
      <c r="D2" s="8"/>
      <c r="E2" s="8"/>
      <c r="F2" s="8"/>
      <c r="G2" s="8"/>
    </row>
    <row r="3" spans="1:7" ht="15.75" x14ac:dyDescent="0.25">
      <c r="A3" s="8"/>
      <c r="B3" s="8"/>
      <c r="C3" s="8"/>
      <c r="D3" s="24" t="s">
        <v>9</v>
      </c>
      <c r="E3" s="8"/>
      <c r="F3" s="8"/>
      <c r="G3" s="8"/>
    </row>
    <row r="4" spans="1:7" ht="15.75" x14ac:dyDescent="0.25">
      <c r="A4" s="17" t="s">
        <v>10</v>
      </c>
      <c r="B4" s="8"/>
      <c r="C4" s="8"/>
      <c r="D4" s="8"/>
      <c r="E4" s="8"/>
      <c r="F4" s="8"/>
      <c r="G4" s="8"/>
    </row>
    <row r="5" spans="1:7" x14ac:dyDescent="0.25">
      <c r="A5" s="8"/>
      <c r="B5" s="8"/>
      <c r="C5" s="8"/>
      <c r="D5" s="8"/>
      <c r="E5" s="8"/>
      <c r="F5" s="9" t="s">
        <v>18</v>
      </c>
      <c r="G5" s="8"/>
    </row>
    <row r="6" spans="1:7" x14ac:dyDescent="0.25">
      <c r="A6" s="18" t="s">
        <v>31</v>
      </c>
      <c r="B6" s="8"/>
      <c r="C6" s="8"/>
      <c r="D6" s="8"/>
      <c r="E6" s="8"/>
      <c r="F6" s="8"/>
      <c r="G6" s="8"/>
    </row>
    <row r="7" spans="1:7" x14ac:dyDescent="0.25">
      <c r="A7" s="8" t="s">
        <v>19</v>
      </c>
      <c r="B7" s="8"/>
      <c r="C7" s="8"/>
      <c r="D7" s="30">
        <v>19600</v>
      </c>
      <c r="E7" s="8"/>
      <c r="F7" s="8"/>
      <c r="G7" s="8"/>
    </row>
    <row r="8" spans="1:7" x14ac:dyDescent="0.25">
      <c r="A8" s="8" t="s">
        <v>11</v>
      </c>
      <c r="B8" s="8"/>
      <c r="C8" s="8"/>
      <c r="D8" s="30">
        <v>4500</v>
      </c>
      <c r="E8" s="8"/>
      <c r="F8" s="8"/>
      <c r="G8" s="8"/>
    </row>
    <row r="9" spans="1:7" x14ac:dyDescent="0.25">
      <c r="A9" s="8" t="s">
        <v>13</v>
      </c>
      <c r="B9" s="8"/>
      <c r="C9" s="8"/>
      <c r="D9" s="30">
        <v>800</v>
      </c>
      <c r="E9" s="8"/>
      <c r="F9" s="8"/>
      <c r="G9" s="8"/>
    </row>
    <row r="10" spans="1:7" x14ac:dyDescent="0.25">
      <c r="A10" s="19" t="s">
        <v>14</v>
      </c>
      <c r="B10" s="19"/>
      <c r="C10" s="19"/>
      <c r="D10" s="31">
        <f>SUM(D7:D9)</f>
        <v>24900</v>
      </c>
      <c r="E10" s="8"/>
      <c r="F10" s="8"/>
      <c r="G10" s="8"/>
    </row>
    <row r="11" spans="1:7" x14ac:dyDescent="0.25">
      <c r="A11" s="8"/>
      <c r="B11" s="8"/>
      <c r="C11" s="8"/>
      <c r="D11" s="8"/>
      <c r="E11" s="8"/>
      <c r="F11" s="8"/>
      <c r="G11" s="8"/>
    </row>
    <row r="12" spans="1:7" x14ac:dyDescent="0.25">
      <c r="A12" s="18" t="s">
        <v>32</v>
      </c>
      <c r="B12" s="8"/>
      <c r="C12" s="8"/>
      <c r="D12" s="8"/>
      <c r="E12" s="8"/>
      <c r="F12" s="8"/>
      <c r="G12" s="8"/>
    </row>
    <row r="13" spans="1:7" x14ac:dyDescent="0.25">
      <c r="A13" s="8" t="s">
        <v>20</v>
      </c>
      <c r="B13" s="8"/>
      <c r="C13" s="8"/>
      <c r="D13" s="30">
        <v>40000</v>
      </c>
      <c r="E13" s="8"/>
      <c r="F13" s="8"/>
      <c r="G13" s="8"/>
    </row>
    <row r="14" spans="1:7" x14ac:dyDescent="0.25">
      <c r="A14" s="8" t="s">
        <v>16</v>
      </c>
      <c r="B14" s="8"/>
      <c r="C14" s="8"/>
      <c r="D14" s="30">
        <v>350000</v>
      </c>
      <c r="E14" s="8"/>
      <c r="F14" s="8" t="s">
        <v>21</v>
      </c>
      <c r="G14" s="8"/>
    </row>
    <row r="15" spans="1:7" x14ac:dyDescent="0.25">
      <c r="A15" s="8" t="s">
        <v>17</v>
      </c>
      <c r="B15" s="8"/>
      <c r="C15" s="8"/>
      <c r="D15" s="30">
        <v>225000</v>
      </c>
      <c r="E15" s="8"/>
      <c r="F15" s="8" t="s">
        <v>22</v>
      </c>
      <c r="G15" s="8"/>
    </row>
    <row r="16" spans="1:7" ht="30" x14ac:dyDescent="0.25">
      <c r="A16" s="20" t="s">
        <v>23</v>
      </c>
      <c r="B16" s="8"/>
      <c r="C16" s="8"/>
      <c r="D16" s="30">
        <v>95000</v>
      </c>
      <c r="E16" s="8"/>
      <c r="F16" s="8"/>
      <c r="G16" s="8"/>
    </row>
    <row r="17" spans="1:7" x14ac:dyDescent="0.25">
      <c r="A17" s="8" t="s">
        <v>24</v>
      </c>
      <c r="B17" s="8"/>
      <c r="C17" s="8"/>
      <c r="D17" s="30">
        <v>110000</v>
      </c>
      <c r="E17" s="8"/>
      <c r="F17" s="8" t="s">
        <v>171</v>
      </c>
      <c r="G17" s="8"/>
    </row>
    <row r="18" spans="1:7" x14ac:dyDescent="0.25">
      <c r="A18" s="8" t="s">
        <v>25</v>
      </c>
      <c r="B18" s="8"/>
      <c r="C18" s="8"/>
      <c r="D18" s="30">
        <v>12500</v>
      </c>
      <c r="E18" s="8"/>
      <c r="F18" s="8" t="s">
        <v>27</v>
      </c>
      <c r="G18" s="8"/>
    </row>
    <row r="19" spans="1:7" x14ac:dyDescent="0.25">
      <c r="A19" s="8" t="s">
        <v>26</v>
      </c>
      <c r="B19" s="8"/>
      <c r="C19" s="8"/>
      <c r="D19" s="30">
        <v>23500</v>
      </c>
      <c r="E19" s="8"/>
      <c r="F19" s="8" t="s">
        <v>28</v>
      </c>
      <c r="G19" s="8"/>
    </row>
    <row r="20" spans="1:7" x14ac:dyDescent="0.25">
      <c r="A20" s="8" t="s">
        <v>47</v>
      </c>
      <c r="B20" s="8"/>
      <c r="C20" s="8"/>
      <c r="D20" s="30">
        <v>-165000</v>
      </c>
      <c r="E20" s="8"/>
      <c r="F20" s="8"/>
      <c r="G20" s="8"/>
    </row>
    <row r="21" spans="1:7" x14ac:dyDescent="0.25">
      <c r="A21" s="19" t="s">
        <v>15</v>
      </c>
      <c r="B21" s="19"/>
      <c r="C21" s="19"/>
      <c r="D21" s="31">
        <f>SUM(D13:D20)</f>
        <v>691000</v>
      </c>
      <c r="E21" s="8"/>
      <c r="F21" s="8"/>
      <c r="G21" s="8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8"/>
      <c r="B23" s="8"/>
      <c r="C23" s="8"/>
      <c r="D23" s="8"/>
      <c r="E23" s="8"/>
      <c r="F23" s="8"/>
      <c r="G23" s="8"/>
    </row>
    <row r="24" spans="1:7" ht="16.5" thickBot="1" x14ac:dyDescent="0.3">
      <c r="A24" s="27" t="s">
        <v>34</v>
      </c>
      <c r="B24" s="21"/>
      <c r="C24" s="21"/>
      <c r="D24" s="32">
        <f>SUM(D10+D21)</f>
        <v>715900</v>
      </c>
      <c r="E24" s="8"/>
      <c r="F24" s="8"/>
      <c r="G24" s="8"/>
    </row>
    <row r="25" spans="1:7" ht="15.75" thickTop="1" x14ac:dyDescent="0.25">
      <c r="A25" s="8"/>
      <c r="B25" s="8"/>
      <c r="C25" s="8"/>
      <c r="D25" s="8"/>
      <c r="E25" s="8"/>
      <c r="F25" s="8"/>
      <c r="G25" s="8"/>
    </row>
    <row r="26" spans="1:7" x14ac:dyDescent="0.25">
      <c r="A26" s="8"/>
      <c r="B26" s="8"/>
      <c r="C26" s="8"/>
      <c r="D26" s="8"/>
      <c r="E26" s="8"/>
      <c r="F26" s="8"/>
      <c r="G26" s="8"/>
    </row>
    <row r="27" spans="1:7" x14ac:dyDescent="0.25">
      <c r="A27" s="8"/>
      <c r="B27" s="8"/>
      <c r="C27" s="8"/>
      <c r="D27" s="8"/>
      <c r="E27" s="8"/>
      <c r="F27" s="8"/>
      <c r="G27" s="8"/>
    </row>
    <row r="28" spans="1:7" x14ac:dyDescent="0.25">
      <c r="A28" s="8"/>
      <c r="B28" s="8"/>
      <c r="C28" s="8"/>
      <c r="D28" s="8"/>
      <c r="E28" s="8"/>
      <c r="F28" s="8"/>
      <c r="G28" s="8"/>
    </row>
    <row r="29" spans="1:7" ht="15.75" x14ac:dyDescent="0.25">
      <c r="A29" s="28" t="s">
        <v>29</v>
      </c>
      <c r="B29" s="22"/>
      <c r="C29" s="22"/>
      <c r="D29" s="8"/>
      <c r="E29" s="8"/>
      <c r="F29" s="8"/>
      <c r="G29" s="8"/>
    </row>
    <row r="30" spans="1:7" x14ac:dyDescent="0.25">
      <c r="A30" s="8"/>
      <c r="B30" s="8"/>
      <c r="C30" s="8"/>
      <c r="D30" s="8"/>
      <c r="E30" s="8"/>
      <c r="F30" s="8"/>
      <c r="G30" s="8"/>
    </row>
    <row r="31" spans="1:7" x14ac:dyDescent="0.25">
      <c r="A31" s="18" t="s">
        <v>33</v>
      </c>
      <c r="B31" s="8"/>
      <c r="C31" s="8"/>
      <c r="D31" s="8"/>
      <c r="E31" s="8"/>
      <c r="F31" s="8"/>
      <c r="G31" s="8"/>
    </row>
    <row r="32" spans="1:7" x14ac:dyDescent="0.25">
      <c r="A32" s="8" t="s">
        <v>12</v>
      </c>
      <c r="B32" s="8"/>
      <c r="C32" s="8"/>
      <c r="D32" s="30">
        <v>2300</v>
      </c>
      <c r="E32" s="8"/>
      <c r="F32" s="8"/>
      <c r="G32" s="8"/>
    </row>
    <row r="33" spans="1:7" x14ac:dyDescent="0.25">
      <c r="A33" s="8" t="s">
        <v>40</v>
      </c>
      <c r="B33" s="8"/>
      <c r="C33" s="8"/>
      <c r="D33" s="30">
        <v>6200</v>
      </c>
      <c r="E33" s="8"/>
      <c r="F33" s="8"/>
      <c r="G33" s="8"/>
    </row>
    <row r="34" spans="1:7" x14ac:dyDescent="0.25">
      <c r="A34" s="8" t="s">
        <v>41</v>
      </c>
      <c r="B34" s="8"/>
      <c r="C34" s="8"/>
      <c r="D34" s="30">
        <v>4500</v>
      </c>
      <c r="E34" s="8"/>
      <c r="F34" s="8"/>
      <c r="G34" s="8"/>
    </row>
    <row r="35" spans="1:7" x14ac:dyDescent="0.25">
      <c r="A35" s="19" t="s">
        <v>37</v>
      </c>
      <c r="B35" s="19"/>
      <c r="C35" s="19"/>
      <c r="D35" s="31">
        <f>SUM(D32:D34)</f>
        <v>13000</v>
      </c>
      <c r="E35" s="8"/>
      <c r="F35" s="8"/>
      <c r="G35" s="8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x14ac:dyDescent="0.25">
      <c r="A37" s="18" t="s">
        <v>42</v>
      </c>
      <c r="B37" s="8"/>
      <c r="C37" s="8"/>
      <c r="D37" s="8"/>
      <c r="E37" s="8"/>
      <c r="F37" s="8"/>
      <c r="G37" s="8"/>
    </row>
    <row r="38" spans="1:7" x14ac:dyDescent="0.25">
      <c r="A38" s="8" t="s">
        <v>44</v>
      </c>
      <c r="B38" s="8"/>
      <c r="C38" s="8"/>
      <c r="D38" s="30">
        <v>0</v>
      </c>
      <c r="E38" s="8"/>
      <c r="F38" s="8"/>
      <c r="G38" s="8"/>
    </row>
    <row r="39" spans="1:7" x14ac:dyDescent="0.25">
      <c r="A39" s="19" t="s">
        <v>43</v>
      </c>
      <c r="B39" s="19"/>
      <c r="C39" s="19"/>
      <c r="D39" s="31">
        <f>D38</f>
        <v>0</v>
      </c>
      <c r="E39" s="8"/>
      <c r="F39" s="8"/>
      <c r="G39" s="8"/>
    </row>
    <row r="40" spans="1:7" x14ac:dyDescent="0.25">
      <c r="A40" s="8"/>
      <c r="B40" s="8"/>
      <c r="C40" s="8"/>
      <c r="D40" s="8"/>
      <c r="E40" s="8"/>
      <c r="F40" s="8"/>
      <c r="G40" s="8"/>
    </row>
    <row r="41" spans="1:7" x14ac:dyDescent="0.25">
      <c r="A41" s="18" t="s">
        <v>30</v>
      </c>
      <c r="B41" s="8"/>
      <c r="C41" s="8"/>
      <c r="D41" s="8"/>
      <c r="E41" s="8"/>
      <c r="F41" s="8"/>
      <c r="G41" s="8"/>
    </row>
    <row r="42" spans="1:7" x14ac:dyDescent="0.25">
      <c r="A42" s="8" t="s">
        <v>38</v>
      </c>
      <c r="B42" s="8"/>
      <c r="C42" s="8"/>
      <c r="D42" s="30">
        <v>726295</v>
      </c>
      <c r="E42" s="8"/>
      <c r="F42" s="8"/>
      <c r="G42" s="8"/>
    </row>
    <row r="43" spans="1:7" x14ac:dyDescent="0.25">
      <c r="A43" s="8" t="s">
        <v>39</v>
      </c>
      <c r="B43" s="8"/>
      <c r="C43" s="8"/>
      <c r="D43" s="30">
        <v>2605</v>
      </c>
      <c r="E43" s="8"/>
      <c r="F43" s="8" t="s">
        <v>45</v>
      </c>
      <c r="G43" s="8"/>
    </row>
    <row r="44" spans="1:7" x14ac:dyDescent="0.25">
      <c r="A44" s="19" t="s">
        <v>36</v>
      </c>
      <c r="B44" s="19"/>
      <c r="C44" s="19"/>
      <c r="D44" s="31">
        <f>SUM(D42:D43)</f>
        <v>728900</v>
      </c>
      <c r="E44" s="8"/>
      <c r="F44" s="8"/>
      <c r="G44" s="8"/>
    </row>
    <row r="45" spans="1:7" x14ac:dyDescent="0.25">
      <c r="A45" s="8"/>
      <c r="B45" s="8"/>
      <c r="C45" s="8"/>
      <c r="D45" s="8"/>
      <c r="E45" s="8"/>
      <c r="F45" s="8"/>
      <c r="G45" s="8"/>
    </row>
    <row r="46" spans="1:7" x14ac:dyDescent="0.25">
      <c r="A46" s="8"/>
      <c r="B46" s="8"/>
      <c r="C46" s="8"/>
      <c r="D46" s="8"/>
      <c r="E46" s="8"/>
      <c r="F46" s="8"/>
      <c r="G46" s="8"/>
    </row>
    <row r="47" spans="1:7" ht="16.5" thickBot="1" x14ac:dyDescent="0.3">
      <c r="A47" s="29" t="s">
        <v>35</v>
      </c>
      <c r="B47" s="23"/>
      <c r="C47" s="23"/>
      <c r="D47" s="33">
        <f t="shared" ref="D47" si="0">SUM(D44-D39-D35)</f>
        <v>715900</v>
      </c>
      <c r="E47" s="8"/>
      <c r="F47" s="8" t="s">
        <v>46</v>
      </c>
      <c r="G47" s="8"/>
    </row>
    <row r="48" spans="1:7" ht="15.75" thickTop="1" x14ac:dyDescent="0.25">
      <c r="A48" s="8"/>
      <c r="B48" s="8"/>
      <c r="C48" s="8"/>
      <c r="D48" s="8"/>
      <c r="E48" s="8"/>
      <c r="F48" s="8"/>
      <c r="G48" s="8"/>
    </row>
    <row r="49" spans="1:7" x14ac:dyDescent="0.25">
      <c r="A49" s="8"/>
      <c r="B49" s="8"/>
      <c r="C49" s="8"/>
      <c r="D49" s="8"/>
      <c r="E49" s="8"/>
      <c r="F49" s="8"/>
      <c r="G49" s="8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b1fdf3-4be4-489e-8316-30193bd8d196">
      <Terms xmlns="http://schemas.microsoft.com/office/infopath/2007/PartnerControls"/>
    </lcf76f155ced4ddcb4097134ff3c332f>
    <TaxCatchAll xmlns="84cb05a3-7b9d-486b-a49f-9fa0d7a2de59" xsi:nil="true"/>
    <Level xmlns="99b1fdf3-4be4-489e-8316-30193bd8d19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B898DAC291D644815AD76DD45EAEDB" ma:contentTypeVersion="18" ma:contentTypeDescription="Create a new document." ma:contentTypeScope="" ma:versionID="5e710a0fb2c77802b847f5cb5b8fa1b3">
  <xsd:schema xmlns:xsd="http://www.w3.org/2001/XMLSchema" xmlns:xs="http://www.w3.org/2001/XMLSchema" xmlns:p="http://schemas.microsoft.com/office/2006/metadata/properties" xmlns:ns2="99b1fdf3-4be4-489e-8316-30193bd8d196" xmlns:ns3="84cb05a3-7b9d-486b-a49f-9fa0d7a2de59" targetNamespace="http://schemas.microsoft.com/office/2006/metadata/properties" ma:root="true" ma:fieldsID="3bdbb05f68ff1bbb8e33ae3147a30994" ns2:_="" ns3:_="">
    <xsd:import namespace="99b1fdf3-4be4-489e-8316-30193bd8d196"/>
    <xsd:import namespace="84cb05a3-7b9d-486b-a49f-9fa0d7a2de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Leve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1fdf3-4be4-489e-8316-30193bd8d1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cabca1-7a23-420f-9112-f923c3e808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evel" ma:index="24" nillable="true" ma:displayName="Level" ma:format="Dropdown" ma:internalName="Level">
      <xsd:simpleType>
        <xsd:restriction base="dms:Text">
          <xsd:maxLength value="255"/>
        </xsd:restriction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b05a3-7b9d-486b-a49f-9fa0d7a2d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af2db3b-0fd2-429d-98ac-697192f3ba92}" ma:internalName="TaxCatchAll" ma:showField="CatchAllData" ma:web="84cb05a3-7b9d-486b-a49f-9fa0d7a2de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581617-9873-4F2D-9DC2-336442E15A5F}">
  <ds:schemaRefs>
    <ds:schemaRef ds:uri="http://schemas.microsoft.com/office/2006/metadata/properties"/>
    <ds:schemaRef ds:uri="http://schemas.microsoft.com/office/infopath/2007/PartnerControls"/>
    <ds:schemaRef ds:uri="99b1fdf3-4be4-489e-8316-30193bd8d196"/>
    <ds:schemaRef ds:uri="84cb05a3-7b9d-486b-a49f-9fa0d7a2de59"/>
  </ds:schemaRefs>
</ds:datastoreItem>
</file>

<file path=customXml/itemProps2.xml><?xml version="1.0" encoding="utf-8"?>
<ds:datastoreItem xmlns:ds="http://schemas.openxmlformats.org/officeDocument/2006/customXml" ds:itemID="{BEEE99D6-2231-4094-B453-6763E257B0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07A9F0-FC2B-48EC-8167-EF3DF0EC3F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b1fdf3-4be4-489e-8316-30193bd8d196"/>
    <ds:schemaRef ds:uri="84cb05a3-7b9d-486b-a49f-9fa0d7a2d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 Budget</vt:lpstr>
      <vt:lpstr>Sample Income Statement</vt:lpstr>
      <vt:lpstr>Sample Balance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Jake</dc:creator>
  <cp:keywords/>
  <dc:description/>
  <cp:lastModifiedBy>Samantha Burelle</cp:lastModifiedBy>
  <cp:revision/>
  <dcterms:created xsi:type="dcterms:W3CDTF">2022-03-21T16:34:43Z</dcterms:created>
  <dcterms:modified xsi:type="dcterms:W3CDTF">2023-08-11T19:19:49Z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0x01010013B898DAC291D644815AD76DD45EAEDB</vt:lpwstr>
  </property>
  <property fmtid="{D5CDD505-2E9C-101B-9397-08002B2CF9AE}" pid="3" name="MediaServiceImageTags">
    <vt:lpwstr/>
  </property>
</Properties>
</file>